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nwdoc-sv\030 生活環境部\030 生活環境課\03駐車場\03-1公営企業経営比較分析表の分析・公表\R7(R6年度決算}\03_報告版\"/>
    </mc:Choice>
  </mc:AlternateContent>
  <xr:revisionPtr revIDLastSave="0" documentId="13_ncr:1_{B6A82D36-D7BD-48A1-AAB1-B2D1262781DE}" xr6:coauthVersionLast="47" xr6:coauthVersionMax="47" xr10:uidLastSave="{00000000-0000-0000-0000-000000000000}"/>
  <workbookProtection workbookAlgorithmName="SHA-512" workbookHashValue="FCdEfv8e/auJMRTaazul27K0mrra1thV4oI8+Xztk28uBOS8FJu+SgHGHKsYsTaA5keCoJCsGxJT2gDQ05oOuQ==" workbookSaltValue="uiRzc4EbyAdDzGzrF3CZY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JC32" i="4" s="1"/>
  <c r="DO7" i="5"/>
  <c r="DN7" i="5"/>
  <c r="LH31" i="4" s="1"/>
  <c r="DM7" i="5"/>
  <c r="KO31" i="4" s="1"/>
  <c r="DL7" i="5"/>
  <c r="DK7" i="5"/>
  <c r="JC31" i="4" s="1"/>
  <c r="DI7" i="5"/>
  <c r="DH7" i="5"/>
  <c r="DG7" i="5"/>
  <c r="DF7" i="5"/>
  <c r="DE7" i="5"/>
  <c r="KA78" i="4" s="1"/>
  <c r="DD7" i="5"/>
  <c r="DC7" i="5"/>
  <c r="LT77" i="4" s="1"/>
  <c r="DB7" i="5"/>
  <c r="DA7" i="5"/>
  <c r="KP77" i="4" s="1"/>
  <c r="CZ7" i="5"/>
  <c r="KA77" i="4" s="1"/>
  <c r="CN7" i="5"/>
  <c r="CM7" i="5"/>
  <c r="CV67" i="4" s="1"/>
  <c r="BZ7" i="5"/>
  <c r="BY7" i="5"/>
  <c r="BX7" i="5"/>
  <c r="BW7" i="5"/>
  <c r="BV7" i="5"/>
  <c r="BU7" i="5"/>
  <c r="BT7" i="5"/>
  <c r="BS7" i="5"/>
  <c r="BR7" i="5"/>
  <c r="BQ7" i="5"/>
  <c r="BO7" i="5"/>
  <c r="BN7" i="5"/>
  <c r="BM7" i="5"/>
  <c r="BL7" i="5"/>
  <c r="BK7" i="5"/>
  <c r="BJ7" i="5"/>
  <c r="BI7" i="5"/>
  <c r="BH7" i="5"/>
  <c r="FX52" i="4" s="1"/>
  <c r="BG7" i="5"/>
  <c r="FE52" i="4" s="1"/>
  <c r="BF7" i="5"/>
  <c r="EL52" i="4" s="1"/>
  <c r="BD7" i="5"/>
  <c r="CS53" i="4" s="1"/>
  <c r="BC7" i="5"/>
  <c r="BZ53" i="4" s="1"/>
  <c r="BB7" i="5"/>
  <c r="BA7" i="5"/>
  <c r="AN53" i="4" s="1"/>
  <c r="AZ7" i="5"/>
  <c r="AY7" i="5"/>
  <c r="AX7" i="5"/>
  <c r="AW7" i="5"/>
  <c r="AV7" i="5"/>
  <c r="AU7" i="5"/>
  <c r="AS7" i="5"/>
  <c r="HJ32" i="4" s="1"/>
  <c r="AR7" i="5"/>
  <c r="GQ32" i="4" s="1"/>
  <c r="AQ7" i="5"/>
  <c r="FX32" i="4" s="1"/>
  <c r="AP7" i="5"/>
  <c r="AO7" i="5"/>
  <c r="AN7" i="5"/>
  <c r="HJ31" i="4" s="1"/>
  <c r="AM7" i="5"/>
  <c r="AL7" i="5"/>
  <c r="AK7" i="5"/>
  <c r="AJ7" i="5"/>
  <c r="AH7" i="5"/>
  <c r="AG7" i="5"/>
  <c r="AF7" i="5"/>
  <c r="AE7" i="5"/>
  <c r="AD7" i="5"/>
  <c r="U32" i="4" s="1"/>
  <c r="AC7" i="5"/>
  <c r="AB7" i="5"/>
  <c r="AA7" i="5"/>
  <c r="Z7" i="5"/>
  <c r="Y7" i="5"/>
  <c r="X7" i="5"/>
  <c r="W7" i="5"/>
  <c r="V7" i="5"/>
  <c r="U7" i="5"/>
  <c r="T7" i="5"/>
  <c r="S7" i="5"/>
  <c r="HX8" i="4" s="1"/>
  <c r="R7" i="5"/>
  <c r="DU10" i="4" s="1"/>
  <c r="Q7" i="5"/>
  <c r="P7" i="5"/>
  <c r="O7" i="5"/>
  <c r="N7" i="5"/>
  <c r="M7" i="5"/>
  <c r="L7" i="5"/>
  <c r="CF8" i="4" s="1"/>
  <c r="K7" i="5"/>
  <c r="AQ8" i="4" s="1"/>
  <c r="J7" i="5"/>
  <c r="B8" i="4" s="1"/>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MI78" i="4"/>
  <c r="LT78" i="4"/>
  <c r="LE78" i="4"/>
  <c r="KP78" i="4"/>
  <c r="IT78" i="4"/>
  <c r="IE78" i="4"/>
  <c r="HP78" i="4"/>
  <c r="HA78" i="4"/>
  <c r="GL78" i="4"/>
  <c r="BZ78" i="4"/>
  <c r="BK78" i="4"/>
  <c r="AV78" i="4"/>
  <c r="AG78" i="4"/>
  <c r="R78" i="4"/>
  <c r="MI77" i="4"/>
  <c r="LE77" i="4"/>
  <c r="IT77" i="4"/>
  <c r="IE77" i="4"/>
  <c r="HP77" i="4"/>
  <c r="HA77" i="4"/>
  <c r="GL77" i="4"/>
  <c r="BZ77" i="4"/>
  <c r="BK77" i="4"/>
  <c r="AV77" i="4"/>
  <c r="AG77" i="4"/>
  <c r="R77" i="4"/>
  <c r="CV76" i="4"/>
  <c r="MA53" i="4"/>
  <c r="LH53" i="4"/>
  <c r="KO53" i="4"/>
  <c r="JV53" i="4"/>
  <c r="JC53" i="4"/>
  <c r="HJ53" i="4"/>
  <c r="GQ53" i="4"/>
  <c r="FX53" i="4"/>
  <c r="FE53" i="4"/>
  <c r="EL53" i="4"/>
  <c r="BG53" i="4"/>
  <c r="U53" i="4"/>
  <c r="MA52" i="4"/>
  <c r="LH52" i="4"/>
  <c r="KO52" i="4"/>
  <c r="JV52" i="4"/>
  <c r="JC52" i="4"/>
  <c r="HJ52" i="4"/>
  <c r="GQ52" i="4"/>
  <c r="CS52" i="4"/>
  <c r="BZ52" i="4"/>
  <c r="BG52" i="4"/>
  <c r="AN52" i="4"/>
  <c r="U52" i="4"/>
  <c r="MA32" i="4"/>
  <c r="LH32" i="4"/>
  <c r="KO32" i="4"/>
  <c r="JV32" i="4"/>
  <c r="FE32" i="4"/>
  <c r="EL32" i="4"/>
  <c r="CS32" i="4"/>
  <c r="BZ32" i="4"/>
  <c r="BG32" i="4"/>
  <c r="AN32" i="4"/>
  <c r="MA31" i="4"/>
  <c r="JV31" i="4"/>
  <c r="GQ31" i="4"/>
  <c r="FX31" i="4"/>
  <c r="FE31" i="4"/>
  <c r="EL31" i="4"/>
  <c r="CS31" i="4"/>
  <c r="BZ31" i="4"/>
  <c r="BG31" i="4"/>
  <c r="AN31" i="4"/>
  <c r="U31" i="4"/>
  <c r="LJ10" i="4"/>
  <c r="JQ10" i="4"/>
  <c r="HX10" i="4"/>
  <c r="CF10" i="4"/>
  <c r="B10" i="4"/>
  <c r="LJ8" i="4"/>
  <c r="JQ8" i="4"/>
  <c r="FJ8" i="4"/>
  <c r="DU8" i="4"/>
  <c r="MA51" i="4" l="1"/>
  <c r="MI76" i="4"/>
  <c r="HJ51" i="4"/>
  <c r="MA30" i="4"/>
  <c r="CS51" i="4"/>
  <c r="CS30" i="4"/>
  <c r="BZ76" i="4"/>
  <c r="IT76" i="4"/>
  <c r="HJ30" i="4"/>
  <c r="C11" i="5"/>
  <c r="D11" i="5"/>
  <c r="E11" i="5"/>
  <c r="B11" i="5"/>
  <c r="R76" i="4" l="1"/>
  <c r="KA76" i="4"/>
  <c r="GL76" i="4"/>
  <c r="U30" i="4"/>
  <c r="JC51" i="4"/>
  <c r="EL51" i="4"/>
  <c r="JC30" i="4"/>
  <c r="U51" i="4"/>
  <c r="EL30" i="4"/>
  <c r="BK76" i="4"/>
  <c r="LH51" i="4"/>
  <c r="LT76" i="4"/>
  <c r="LH30" i="4"/>
  <c r="IE76" i="4"/>
  <c r="BZ51" i="4"/>
  <c r="GQ30" i="4"/>
  <c r="BZ30" i="4"/>
  <c r="GQ51" i="4"/>
  <c r="HP76" i="4"/>
  <c r="AV76" i="4"/>
  <c r="KO51" i="4"/>
  <c r="LE76" i="4"/>
  <c r="FX51" i="4"/>
  <c r="KO30" i="4"/>
  <c r="BG51" i="4"/>
  <c r="FX30" i="4"/>
  <c r="BG30" i="4"/>
  <c r="KP76" i="4"/>
  <c r="FE51" i="4"/>
  <c r="AN51" i="4"/>
  <c r="FE30" i="4"/>
  <c r="AN30" i="4"/>
  <c r="AG76" i="4"/>
  <c r="JV51" i="4"/>
  <c r="JV30" i="4"/>
  <c r="HA76"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<sst xmlns="http://schemas.openxmlformats.org/spreadsheetml/2006/main" count="278" uniqueCount="134">
  <si>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</si>
  <si>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</si>
  <si>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</si>
  <si>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</si>
  <si>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</si>
  <si>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</si>
  <si>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</si>
  <si>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</si>
  <si>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</si>
  <si>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</si>
  <si>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</si>
  <si>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</si>
  <si>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</si>
  <si>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</si>
  <si>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</si>
  <si>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</si>
  <si>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</si>
  <si>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</si>
  <si>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</si>
  <si>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</si>
  <si>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</si>
  <si>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</si>
  <si>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</si>
  <si>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</si>
  <si>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</si>
  <si>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</si>
  <si>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</si>
  <si>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</si>
  <si>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</si>
  <si>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</si>
  <si>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</si>
  <si>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</si>
  <si>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</si>
  <si>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</si>
  <si>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</si>
  <si>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</si>
  <si>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</si>
  <si>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</si>
  <si>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</si>
  <si>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</si>
  <si>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</si>
  <si>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</si>
  <si>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</si>
  <si>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</si>
  <si>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</si>
  <si>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</si>
  <si>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</si>
  <si>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</si>
  <si>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</si>
  <si>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</si>
  <si>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</si>
  <si>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</si>
  <si>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</si>
  <si>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</si>
  <si>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</si>
  <si>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</si>
  <si>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</si>
  <si>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</si>
  <si>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</si>
  <si>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</si>
  <si>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</si>
  <si>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</si>
  <si>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</si>
  <si>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</si>
  <si>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</si>
  <si>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</si>
  <si>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</si>
  <si>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</si>
  <si>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</si>
  <si>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</si>
  <si>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</si>
  <si>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</si>
  <si>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</si>
  <si>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</si>
  <si>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</si>
  <si>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</si>
  <si>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</si>
  <si>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</si>
  <si>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</si>
  <si>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</si>
  <si>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</si>
  <si>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</si>
  <si>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</si>
  <si>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</si>
  <si>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</si>
  <si>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</si>
  <si>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</si>
  <si>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</si>
  <si>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</si>
  <si>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</si>
  <si>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</si>
  <si>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</si>
  <si>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</si>
  <si>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</si>
  <si>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</si>
  <si>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</si>
  <si>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</si>
  <si>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</si>
  <si>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</si>
  <si>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</si>
  <si>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</si>
  <si>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当該値(N-4)</t>
    <phoneticPr fontId="5"/>
  </si>
  <si>
    <t>当該値(N-3)</t>
    <phoneticPr fontId="5"/>
  </si>
  <si>
    <t>当該値(N)</t>
    <phoneticPr fontId="5"/>
  </si>
  <si>
    <t>当該値(N-4)</t>
    <phoneticPr fontId="5"/>
  </si>
  <si>
    <t>当該値(N-2)</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</si>
  <si>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</si>
  <si>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</si>
  <si>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</si>
  <si>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</si>
  <si>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</si>
  <si>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</si>
  <si>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北海道　恵庭市</t>
  </si>
  <si>
    <t>島松駅横駐車場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</si>
  <si>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</si>
  <si>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</si>
  <si>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</si>
  <si>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</si>
  <si>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</si>
  <si>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</si>
  <si>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</si>
  <si>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</si>
  <si>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</si>
  <si>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</si>
  <si>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</si>
  <si>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</si>
  <si>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</si>
  <si>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</si>
  <si>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</si>
  <si>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</si>
  <si>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当駐車場は平成１９年度に整備した青空駐車場であり、固定資産は土地です。
　土地についてはＪＲ駅近接という立地条件上、地価は非常に高いものとなっています。
　企業債残高対料金収入比率は、整備分の借入は既に償還が終わっており、また一般会計等の負担もないことからゼロとなっています。</t>
    <phoneticPr fontId="5"/>
  </si>
  <si>
    <t>　当駐車場はＪＲ駅や文化施設に近接しており、需要が高い施設です。利用の中心はＪＲ通勤者をはじめとした長時間利用者でありますが、駐車台数には余裕がある状況です。現在建設中の（仮称）島松地区複合施設用地に当駐車場敷地の一部が含まれており、駐車可能台数が既存の利用可能台数より減少することから、駐車場需要への対応が必要となります。
　稼働率の傾向は、令和２年度以降緩やかな増加傾向にあります。</t>
    <rPh sb="63" eb="65">
      <t>チュウシャ</t>
    </rPh>
    <rPh sb="65" eb="67">
      <t>ダイスウ</t>
    </rPh>
    <rPh sb="69" eb="71">
      <t>ヨユウ</t>
    </rPh>
    <rPh sb="74" eb="76">
      <t>ジョウキョウ</t>
    </rPh>
    <rPh sb="79" eb="81">
      <t>ゲンザイ</t>
    </rPh>
    <rPh sb="81" eb="83">
      <t>ケンセツ</t>
    </rPh>
    <rPh sb="83" eb="84">
      <t>チュウ</t>
    </rPh>
    <rPh sb="86" eb="88">
      <t>カショウ</t>
    </rPh>
    <rPh sb="89" eb="91">
      <t>シママツ</t>
    </rPh>
    <rPh sb="91" eb="93">
      <t>チク</t>
    </rPh>
    <rPh sb="93" eb="95">
      <t>フクゴウ</t>
    </rPh>
    <rPh sb="95" eb="97">
      <t>シセツ</t>
    </rPh>
    <rPh sb="97" eb="99">
      <t>ヨウチ</t>
    </rPh>
    <rPh sb="110" eb="111">
      <t>フク</t>
    </rPh>
    <rPh sb="117" eb="121">
      <t>チュウシャカノウ</t>
    </rPh>
    <rPh sb="121" eb="123">
      <t>ダイスウ</t>
    </rPh>
    <rPh sb="124" eb="126">
      <t>キゾン</t>
    </rPh>
    <rPh sb="127" eb="129">
      <t>リヨウ</t>
    </rPh>
    <rPh sb="129" eb="131">
      <t>カノウ</t>
    </rPh>
    <rPh sb="131" eb="133">
      <t>ダイスウ</t>
    </rPh>
    <rPh sb="135" eb="137">
      <t>ゲンショウ</t>
    </rPh>
    <rPh sb="144" eb="147">
      <t>チュウシャジョウ</t>
    </rPh>
    <rPh sb="147" eb="149">
      <t>ジュヨウ</t>
    </rPh>
    <rPh sb="151" eb="153">
      <t>タイオウ</t>
    </rPh>
    <rPh sb="154" eb="156">
      <t>ヒツヨウ</t>
    </rPh>
    <rPh sb="168" eb="170">
      <t>ケイコウ</t>
    </rPh>
    <rPh sb="183" eb="185">
      <t>ゾウカ</t>
    </rPh>
    <phoneticPr fontId="5"/>
  </si>
  <si>
    <t xml:space="preserve"> ＪＲ駅や文化施設に近接している当駐車場は、令和６年度指定管理者制度に移行した際に、施設に設置されている入出庫ゲート、券売機、精算機の入れ替えを実施したが、設置工事期間中は無料開放したことから、収益的収支比率が若干減少しました。
　稼働率は約８０％と類似施設平均値からは下回っていますが、令和２年度以降上昇傾向にあります。
　一般会計からの繰入金、他会計からの補助金、地方債などに頼らない安定した経営ができており、指定管理者制度への移行後は指定管理者の独立採算による管理運営となり、市から指定管理者への指定管理料の支出は要しません。
　ＥＢＩＴＤＡは令和６年度減少しましたが、７月より指定管理者制度に移行し、運営は指定管理者が市からの指定管理料を受けず独立採算で行っていることに起因しているものと考えられます。</t>
    <rPh sb="5" eb="7">
      <t>ブンカ</t>
    </rPh>
    <rPh sb="7" eb="9">
      <t>シセツ</t>
    </rPh>
    <rPh sb="22" eb="24">
      <t>レイワ</t>
    </rPh>
    <rPh sb="25" eb="27">
      <t>ネンド</t>
    </rPh>
    <rPh sb="27" eb="32">
      <t>シテイカンリシャ</t>
    </rPh>
    <rPh sb="32" eb="34">
      <t>セイド</t>
    </rPh>
    <rPh sb="35" eb="37">
      <t>イコウ</t>
    </rPh>
    <rPh sb="39" eb="40">
      <t>サイ</t>
    </rPh>
    <rPh sb="42" eb="44">
      <t>シセツ</t>
    </rPh>
    <rPh sb="45" eb="47">
      <t>セッチ</t>
    </rPh>
    <rPh sb="52" eb="55">
      <t>ニュウシュッコ</t>
    </rPh>
    <rPh sb="59" eb="62">
      <t>ケンバイキ</t>
    </rPh>
    <rPh sb="63" eb="66">
      <t>セイサンキ</t>
    </rPh>
    <rPh sb="67" eb="68">
      <t>イ</t>
    </rPh>
    <rPh sb="69" eb="70">
      <t>カ</t>
    </rPh>
    <rPh sb="72" eb="74">
      <t>ジッシ</t>
    </rPh>
    <rPh sb="78" eb="80">
      <t>セッチ</t>
    </rPh>
    <rPh sb="80" eb="82">
      <t>コウジ</t>
    </rPh>
    <rPh sb="82" eb="84">
      <t>キカン</t>
    </rPh>
    <rPh sb="84" eb="85">
      <t>チュウ</t>
    </rPh>
    <rPh sb="86" eb="88">
      <t>ムリョウ</t>
    </rPh>
    <rPh sb="88" eb="90">
      <t>カイホウ</t>
    </rPh>
    <rPh sb="97" eb="99">
      <t>シュウエキ</t>
    </rPh>
    <rPh sb="99" eb="100">
      <t>テキ</t>
    </rPh>
    <rPh sb="100" eb="102">
      <t>シュウシ</t>
    </rPh>
    <rPh sb="102" eb="104">
      <t>ヒリツ</t>
    </rPh>
    <rPh sb="105" eb="107">
      <t>ジャッカン</t>
    </rPh>
    <rPh sb="107" eb="109">
      <t>ゲンショウ</t>
    </rPh>
    <rPh sb="116" eb="118">
      <t>カドウ</t>
    </rPh>
    <rPh sb="118" eb="119">
      <t>リツ</t>
    </rPh>
    <rPh sb="120" eb="121">
      <t>ヤク</t>
    </rPh>
    <rPh sb="125" eb="127">
      <t>ルイジ</t>
    </rPh>
    <rPh sb="127" eb="129">
      <t>シセツ</t>
    </rPh>
    <rPh sb="129" eb="131">
      <t>ヘイキン</t>
    </rPh>
    <rPh sb="131" eb="132">
      <t>チ</t>
    </rPh>
    <rPh sb="135" eb="137">
      <t>シタマワ</t>
    </rPh>
    <rPh sb="144" eb="146">
      <t>レイワ</t>
    </rPh>
    <rPh sb="147" eb="149">
      <t>ネンド</t>
    </rPh>
    <rPh sb="149" eb="151">
      <t>イコウ</t>
    </rPh>
    <rPh sb="151" eb="153">
      <t>ジョウショウ</t>
    </rPh>
    <rPh sb="153" eb="155">
      <t>ケイコウ</t>
    </rPh>
    <rPh sb="180" eb="182">
      <t>ホジョ</t>
    </rPh>
    <rPh sb="251" eb="256">
      <t>シテイカンリリョウ</t>
    </rPh>
    <rPh sb="260" eb="261">
      <t>ヨウ</t>
    </rPh>
    <rPh sb="317" eb="322">
      <t>シテイカンリリョウ</t>
    </rPh>
    <phoneticPr fontId="5"/>
  </si>
  <si>
    <t>　当駐車場はＪＲ駅及び文化施設に近接しており駐車需要が高い施設です。
　稼働率は上昇傾向にありますが、現在建設中の（仮称）島松地区複合施設用地に当駐車場敷地の一部が含まれており駐車可能台数が減少することから、指定管理者と対応について協議していきます。</t>
    <rPh sb="9" eb="10">
      <t>オヨ</t>
    </rPh>
    <rPh sb="11" eb="13">
      <t>ブンカ</t>
    </rPh>
    <rPh sb="13" eb="15">
      <t>シセツ</t>
    </rPh>
    <rPh sb="16" eb="18">
      <t>キンセツ</t>
    </rPh>
    <rPh sb="22" eb="24">
      <t>チュウシャ</t>
    </rPh>
    <rPh sb="24" eb="26">
      <t>ジュヨウ</t>
    </rPh>
    <rPh sb="27" eb="28">
      <t>タカ</t>
    </rPh>
    <rPh sb="29" eb="31">
      <t>シセツ</t>
    </rPh>
    <rPh sb="36" eb="38">
      <t>カドウ</t>
    </rPh>
    <rPh sb="38" eb="39">
      <t>リツ</t>
    </rPh>
    <rPh sb="40" eb="42">
      <t>ジョウショウ</t>
    </rPh>
    <rPh sb="42" eb="44">
      <t>ケイコウ</t>
    </rPh>
    <rPh sb="51" eb="53">
      <t>ゲンザイ</t>
    </rPh>
    <rPh sb="53" eb="55">
      <t>ケンセツ</t>
    </rPh>
    <rPh sb="55" eb="56">
      <t>チュウ</t>
    </rPh>
    <rPh sb="58" eb="60">
      <t>カショウ</t>
    </rPh>
    <rPh sb="61" eb="63">
      <t>シママツ</t>
    </rPh>
    <rPh sb="63" eb="65">
      <t>チク</t>
    </rPh>
    <rPh sb="65" eb="67">
      <t>フクゴウ</t>
    </rPh>
    <rPh sb="67" eb="69">
      <t>シセツ</t>
    </rPh>
    <rPh sb="69" eb="71">
      <t>ヨウチ</t>
    </rPh>
    <rPh sb="72" eb="73">
      <t>トウ</t>
    </rPh>
    <rPh sb="73" eb="76">
      <t>チュウシャジョウ</t>
    </rPh>
    <rPh sb="76" eb="78">
      <t>シキチ</t>
    </rPh>
    <rPh sb="79" eb="81">
      <t>イチブ</t>
    </rPh>
    <rPh sb="82" eb="83">
      <t>フク</t>
    </rPh>
    <rPh sb="88" eb="90">
      <t>チュウシャ</t>
    </rPh>
    <rPh sb="90" eb="92">
      <t>カノウ</t>
    </rPh>
    <rPh sb="92" eb="94">
      <t>ダイスウ</t>
    </rPh>
    <rPh sb="95" eb="97">
      <t>ゲンショウ</t>
    </rPh>
    <rPh sb="104" eb="109">
      <t>シテイカンリシャ</t>
    </rPh>
    <rPh sb="110" eb="112">
      <t>タイオウ</t>
    </rPh>
    <rPh sb="116" eb="118">
      <t>キョウギ</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</si>
</sst>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99</c:v>
                </c:pt>
                <c:pt idx="1">
                  <c:v>103.4</c:v>
                </c:pt>
                <c:pt idx="2">
                  <c:v>149.5</c:v>
                </c:pt>
                <c:pt idx="3">
                  <c:v>185.3</c:v>
                </c:pt>
                <c:pt idx="4">
                  <c:v>183.9</c:v>
                </c:pt>
              </c:numCache>
            </c:numRef>
          </c:val>
          <c:extLst>
            <c:ext xmlns:c16="http://schemas.microsoft.com/office/drawing/2014/chart" uri="{C3380CC4-5D6E-409C-BE32-E72D297353CC}">
              <c16:uniqueId val="{00000000-CEAD-41D2-89C4-D5F634372C1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CEAD-41D2-89C4-D5F634372C1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398-44C8-BA59-4A0BCFDD7C8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2398-44C8-BA59-4A0BCFDD7C8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D66-4865-BAB8-B3855D29CBB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D66-4865-BAB8-B3855D29CBB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ECC-43F7-B932-240D53EF869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ECC-43F7-B932-240D53EF869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555-4F0B-B3BD-A2A27C12F27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3555-4F0B-B3BD-A2A27C12F27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217-4FD5-9C0A-4D2F6C20F20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C217-4FD5-9C0A-4D2F6C20F20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43.1</c:v>
                </c:pt>
                <c:pt idx="1">
                  <c:v>48.6</c:v>
                </c:pt>
                <c:pt idx="2">
                  <c:v>63.3</c:v>
                </c:pt>
                <c:pt idx="3">
                  <c:v>77.099999999999994</c:v>
                </c:pt>
                <c:pt idx="4">
                  <c:v>79.8</c:v>
                </c:pt>
              </c:numCache>
            </c:numRef>
          </c:val>
          <c:extLst>
            <c:ext xmlns:c16="http://schemas.microsoft.com/office/drawing/2014/chart" uri="{C3380CC4-5D6E-409C-BE32-E72D297353CC}">
              <c16:uniqueId val="{00000000-E13C-44CE-9A6B-C2DB8F6EEFD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E13C-44CE-9A6B-C2DB8F6EEFD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c:v>
                </c:pt>
                <c:pt idx="1">
                  <c:v>3.3</c:v>
                </c:pt>
                <c:pt idx="2">
                  <c:v>33.1</c:v>
                </c:pt>
                <c:pt idx="3">
                  <c:v>46</c:v>
                </c:pt>
                <c:pt idx="4">
                  <c:v>47.5</c:v>
                </c:pt>
              </c:numCache>
            </c:numRef>
          </c:val>
          <c:extLst>
            <c:ext xmlns:c16="http://schemas.microsoft.com/office/drawing/2014/chart" uri="{C3380CC4-5D6E-409C-BE32-E72D297353CC}">
              <c16:uniqueId val="{00000000-28DF-402D-A383-CB421AAF4CE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28DF-402D-A383-CB421AAF4CE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-50</c:v>
                </c:pt>
                <c:pt idx="1">
                  <c:v>184</c:v>
                </c:pt>
                <c:pt idx="2">
                  <c:v>2594</c:v>
                </c:pt>
                <c:pt idx="3">
                  <c:v>4584</c:v>
                </c:pt>
                <c:pt idx="4">
                  <c:v>1211</c:v>
                </c:pt>
              </c:numCache>
            </c:numRef>
          </c:val>
          <c:extLst>
            <c:ext xmlns:c16="http://schemas.microsoft.com/office/drawing/2014/chart" uri="{C3380CC4-5D6E-409C-BE32-E72D297353CC}">
              <c16:uniqueId val="{00000000-8487-4C53-A590-6C21C6BB40A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8487-4C53-A590-6C21C6BB40A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北海道恵庭市　島松駅横駐車場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1334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99</v>
      </c>
      <c r="V31" s="98"/>
      <c r="W31" s="98"/>
      <c r="X31" s="98"/>
      <c r="Y31" s="98"/>
      <c r="Z31" s="98"/>
      <c r="AA31" s="98"/>
      <c r="AB31" s="98"/>
      <c r="AC31" s="98"/>
      <c r="AD31" s="98"/>
      <c r="AE31" s="98"/>
      <c r="AF31" s="98"/>
      <c r="AG31" s="98"/>
      <c r="AH31" s="98"/>
      <c r="AI31" s="98"/>
      <c r="AJ31" s="98"/>
      <c r="AK31" s="98"/>
      <c r="AL31" s="98"/>
      <c r="AM31" s="98"/>
      <c r="AN31" s="98">
        <f>データ!Z7</f>
        <v>103.4</v>
      </c>
      <c r="AO31" s="98"/>
      <c r="AP31" s="98"/>
      <c r="AQ31" s="98"/>
      <c r="AR31" s="98"/>
      <c r="AS31" s="98"/>
      <c r="AT31" s="98"/>
      <c r="AU31" s="98"/>
      <c r="AV31" s="98"/>
      <c r="AW31" s="98"/>
      <c r="AX31" s="98"/>
      <c r="AY31" s="98"/>
      <c r="AZ31" s="98"/>
      <c r="BA31" s="98"/>
      <c r="BB31" s="98"/>
      <c r="BC31" s="98"/>
      <c r="BD31" s="98"/>
      <c r="BE31" s="98"/>
      <c r="BF31" s="98"/>
      <c r="BG31" s="98">
        <f>データ!AA7</f>
        <v>149.5</v>
      </c>
      <c r="BH31" s="98"/>
      <c r="BI31" s="98"/>
      <c r="BJ31" s="98"/>
      <c r="BK31" s="98"/>
      <c r="BL31" s="98"/>
      <c r="BM31" s="98"/>
      <c r="BN31" s="98"/>
      <c r="BO31" s="98"/>
      <c r="BP31" s="98"/>
      <c r="BQ31" s="98"/>
      <c r="BR31" s="98"/>
      <c r="BS31" s="98"/>
      <c r="BT31" s="98"/>
      <c r="BU31" s="98"/>
      <c r="BV31" s="98"/>
      <c r="BW31" s="98"/>
      <c r="BX31" s="98"/>
      <c r="BY31" s="98"/>
      <c r="BZ31" s="98">
        <f>データ!AB7</f>
        <v>185.3</v>
      </c>
      <c r="CA31" s="98"/>
      <c r="CB31" s="98"/>
      <c r="CC31" s="98"/>
      <c r="CD31" s="98"/>
      <c r="CE31" s="98"/>
      <c r="CF31" s="98"/>
      <c r="CG31" s="98"/>
      <c r="CH31" s="98"/>
      <c r="CI31" s="98"/>
      <c r="CJ31" s="98"/>
      <c r="CK31" s="98"/>
      <c r="CL31" s="98"/>
      <c r="CM31" s="98"/>
      <c r="CN31" s="98"/>
      <c r="CO31" s="98"/>
      <c r="CP31" s="98"/>
      <c r="CQ31" s="98"/>
      <c r="CR31" s="98"/>
      <c r="CS31" s="98">
        <f>データ!AC7</f>
        <v>183.9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43.1</v>
      </c>
      <c r="JD31" s="67"/>
      <c r="JE31" s="67"/>
      <c r="JF31" s="67"/>
      <c r="JG31" s="67"/>
      <c r="JH31" s="67"/>
      <c r="JI31" s="67"/>
      <c r="JJ31" s="67"/>
      <c r="JK31" s="67"/>
      <c r="JL31" s="67"/>
      <c r="JM31" s="67"/>
      <c r="JN31" s="67"/>
      <c r="JO31" s="67"/>
      <c r="JP31" s="67"/>
      <c r="JQ31" s="67"/>
      <c r="JR31" s="67"/>
      <c r="JS31" s="67"/>
      <c r="JT31" s="67"/>
      <c r="JU31" s="68"/>
      <c r="JV31" s="66">
        <f>データ!DL7</f>
        <v>48.6</v>
      </c>
      <c r="JW31" s="67"/>
      <c r="JX31" s="67"/>
      <c r="JY31" s="67"/>
      <c r="JZ31" s="67"/>
      <c r="KA31" s="67"/>
      <c r="KB31" s="67"/>
      <c r="KC31" s="67"/>
      <c r="KD31" s="67"/>
      <c r="KE31" s="67"/>
      <c r="KF31" s="67"/>
      <c r="KG31" s="67"/>
      <c r="KH31" s="67"/>
      <c r="KI31" s="67"/>
      <c r="KJ31" s="67"/>
      <c r="KK31" s="67"/>
      <c r="KL31" s="67"/>
      <c r="KM31" s="67"/>
      <c r="KN31" s="68"/>
      <c r="KO31" s="66">
        <f>データ!DM7</f>
        <v>63.3</v>
      </c>
      <c r="KP31" s="67"/>
      <c r="KQ31" s="67"/>
      <c r="KR31" s="67"/>
      <c r="KS31" s="67"/>
      <c r="KT31" s="67"/>
      <c r="KU31" s="67"/>
      <c r="KV31" s="67"/>
      <c r="KW31" s="67"/>
      <c r="KX31" s="67"/>
      <c r="KY31" s="67"/>
      <c r="KZ31" s="67"/>
      <c r="LA31" s="67"/>
      <c r="LB31" s="67"/>
      <c r="LC31" s="67"/>
      <c r="LD31" s="67"/>
      <c r="LE31" s="67"/>
      <c r="LF31" s="67"/>
      <c r="LG31" s="68"/>
      <c r="LH31" s="66">
        <f>データ!DN7</f>
        <v>77.099999999999994</v>
      </c>
      <c r="LI31" s="67"/>
      <c r="LJ31" s="67"/>
      <c r="LK31" s="67"/>
      <c r="LL31" s="67"/>
      <c r="LM31" s="67"/>
      <c r="LN31" s="67"/>
      <c r="LO31" s="67"/>
      <c r="LP31" s="67"/>
      <c r="LQ31" s="67"/>
      <c r="LR31" s="67"/>
      <c r="LS31" s="67"/>
      <c r="LT31" s="67"/>
      <c r="LU31" s="67"/>
      <c r="LV31" s="67"/>
      <c r="LW31" s="67"/>
      <c r="LX31" s="67"/>
      <c r="LY31" s="67"/>
      <c r="LZ31" s="68"/>
      <c r="MA31" s="66">
        <f>データ!DO7</f>
        <v>79.8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130</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131</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v>
      </c>
      <c r="EM52" s="98"/>
      <c r="EN52" s="98"/>
      <c r="EO52" s="98"/>
      <c r="EP52" s="98"/>
      <c r="EQ52" s="98"/>
      <c r="ER52" s="98"/>
      <c r="ES52" s="98"/>
      <c r="ET52" s="98"/>
      <c r="EU52" s="98"/>
      <c r="EV52" s="98"/>
      <c r="EW52" s="98"/>
      <c r="EX52" s="98"/>
      <c r="EY52" s="98"/>
      <c r="EZ52" s="98"/>
      <c r="FA52" s="98"/>
      <c r="FB52" s="98"/>
      <c r="FC52" s="98"/>
      <c r="FD52" s="98"/>
      <c r="FE52" s="98">
        <f>データ!BG7</f>
        <v>3.3</v>
      </c>
      <c r="FF52" s="98"/>
      <c r="FG52" s="98"/>
      <c r="FH52" s="98"/>
      <c r="FI52" s="98"/>
      <c r="FJ52" s="98"/>
      <c r="FK52" s="98"/>
      <c r="FL52" s="98"/>
      <c r="FM52" s="98"/>
      <c r="FN52" s="98"/>
      <c r="FO52" s="98"/>
      <c r="FP52" s="98"/>
      <c r="FQ52" s="98"/>
      <c r="FR52" s="98"/>
      <c r="FS52" s="98"/>
      <c r="FT52" s="98"/>
      <c r="FU52" s="98"/>
      <c r="FV52" s="98"/>
      <c r="FW52" s="98"/>
      <c r="FX52" s="98">
        <f>データ!BH7</f>
        <v>33.1</v>
      </c>
      <c r="FY52" s="98"/>
      <c r="FZ52" s="98"/>
      <c r="GA52" s="98"/>
      <c r="GB52" s="98"/>
      <c r="GC52" s="98"/>
      <c r="GD52" s="98"/>
      <c r="GE52" s="98"/>
      <c r="GF52" s="98"/>
      <c r="GG52" s="98"/>
      <c r="GH52" s="98"/>
      <c r="GI52" s="98"/>
      <c r="GJ52" s="98"/>
      <c r="GK52" s="98"/>
      <c r="GL52" s="98"/>
      <c r="GM52" s="98"/>
      <c r="GN52" s="98"/>
      <c r="GO52" s="98"/>
      <c r="GP52" s="98"/>
      <c r="GQ52" s="98">
        <f>データ!BI7</f>
        <v>46</v>
      </c>
      <c r="GR52" s="98"/>
      <c r="GS52" s="98"/>
      <c r="GT52" s="98"/>
      <c r="GU52" s="98"/>
      <c r="GV52" s="98"/>
      <c r="GW52" s="98"/>
      <c r="GX52" s="98"/>
      <c r="GY52" s="98"/>
      <c r="GZ52" s="98"/>
      <c r="HA52" s="98"/>
      <c r="HB52" s="98"/>
      <c r="HC52" s="98"/>
      <c r="HD52" s="98"/>
      <c r="HE52" s="98"/>
      <c r="HF52" s="98"/>
      <c r="HG52" s="98"/>
      <c r="HH52" s="98"/>
      <c r="HI52" s="98"/>
      <c r="HJ52" s="98">
        <f>データ!BJ7</f>
        <v>47.5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-50</v>
      </c>
      <c r="JD52" s="97"/>
      <c r="JE52" s="97"/>
      <c r="JF52" s="97"/>
      <c r="JG52" s="97"/>
      <c r="JH52" s="97"/>
      <c r="JI52" s="97"/>
      <c r="JJ52" s="97"/>
      <c r="JK52" s="97"/>
      <c r="JL52" s="97"/>
      <c r="JM52" s="97"/>
      <c r="JN52" s="97"/>
      <c r="JO52" s="97"/>
      <c r="JP52" s="97"/>
      <c r="JQ52" s="97"/>
      <c r="JR52" s="97"/>
      <c r="JS52" s="97"/>
      <c r="JT52" s="97"/>
      <c r="JU52" s="97"/>
      <c r="JV52" s="97">
        <f>データ!BR7</f>
        <v>184</v>
      </c>
      <c r="JW52" s="97"/>
      <c r="JX52" s="97"/>
      <c r="JY52" s="97"/>
      <c r="JZ52" s="97"/>
      <c r="KA52" s="97"/>
      <c r="KB52" s="97"/>
      <c r="KC52" s="97"/>
      <c r="KD52" s="97"/>
      <c r="KE52" s="97"/>
      <c r="KF52" s="97"/>
      <c r="KG52" s="97"/>
      <c r="KH52" s="97"/>
      <c r="KI52" s="97"/>
      <c r="KJ52" s="97"/>
      <c r="KK52" s="97"/>
      <c r="KL52" s="97"/>
      <c r="KM52" s="97"/>
      <c r="KN52" s="97"/>
      <c r="KO52" s="97">
        <f>データ!BS7</f>
        <v>2594</v>
      </c>
      <c r="KP52" s="97"/>
      <c r="KQ52" s="97"/>
      <c r="KR52" s="97"/>
      <c r="KS52" s="97"/>
      <c r="KT52" s="97"/>
      <c r="KU52" s="97"/>
      <c r="KV52" s="97"/>
      <c r="KW52" s="97"/>
      <c r="KX52" s="97"/>
      <c r="KY52" s="97"/>
      <c r="KZ52" s="97"/>
      <c r="LA52" s="97"/>
      <c r="LB52" s="97"/>
      <c r="LC52" s="97"/>
      <c r="LD52" s="97"/>
      <c r="LE52" s="97"/>
      <c r="LF52" s="97"/>
      <c r="LG52" s="97"/>
      <c r="LH52" s="97">
        <f>データ!BT7</f>
        <v>4584</v>
      </c>
      <c r="LI52" s="97"/>
      <c r="LJ52" s="97"/>
      <c r="LK52" s="97"/>
      <c r="LL52" s="97"/>
      <c r="LM52" s="97"/>
      <c r="LN52" s="97"/>
      <c r="LO52" s="97"/>
      <c r="LP52" s="97"/>
      <c r="LQ52" s="97"/>
      <c r="LR52" s="97"/>
      <c r="LS52" s="97"/>
      <c r="LT52" s="97"/>
      <c r="LU52" s="97"/>
      <c r="LV52" s="97"/>
      <c r="LW52" s="97"/>
      <c r="LX52" s="97"/>
      <c r="LY52" s="97"/>
      <c r="LZ52" s="97"/>
      <c r="MA52" s="97">
        <f>データ!BU7</f>
        <v>1211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51238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29021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aD4/2itT9R7ACT0zbpXmhGYgDbIUcVvlq+jl8jrqs0C+TNzm4OQ+qyasyP3dgDtRbjJ09gqLg5tELFGcW1Nxrg==" saltValue="EcZmHxW8o2OLBfnHfWBA5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99</v>
      </c>
      <c r="AW5" s="47" t="s">
        <v>90</v>
      </c>
      <c r="AX5" s="47" t="s">
        <v>100</v>
      </c>
      <c r="AY5" s="47" t="s">
        <v>92</v>
      </c>
      <c r="AZ5" s="47" t="s">
        <v>93</v>
      </c>
      <c r="BA5" s="47" t="s">
        <v>94</v>
      </c>
      <c r="BB5" s="47" t="s">
        <v>95</v>
      </c>
      <c r="BC5" s="47" t="s">
        <v>96</v>
      </c>
      <c r="BD5" s="47" t="s">
        <v>97</v>
      </c>
      <c r="BE5" s="47" t="s">
        <v>98</v>
      </c>
      <c r="BF5" s="47" t="s">
        <v>101</v>
      </c>
      <c r="BG5" s="47" t="s">
        <v>89</v>
      </c>
      <c r="BH5" s="47" t="s">
        <v>90</v>
      </c>
      <c r="BI5" s="47" t="s">
        <v>91</v>
      </c>
      <c r="BJ5" s="47" t="s">
        <v>92</v>
      </c>
      <c r="BK5" s="47" t="s">
        <v>93</v>
      </c>
      <c r="BL5" s="47" t="s">
        <v>94</v>
      </c>
      <c r="BM5" s="47" t="s">
        <v>95</v>
      </c>
      <c r="BN5" s="47" t="s">
        <v>96</v>
      </c>
      <c r="BO5" s="47" t="s">
        <v>97</v>
      </c>
      <c r="BP5" s="47" t="s">
        <v>98</v>
      </c>
      <c r="BQ5" s="47" t="s">
        <v>88</v>
      </c>
      <c r="BR5" s="47" t="s">
        <v>102</v>
      </c>
      <c r="BS5" s="47" t="s">
        <v>90</v>
      </c>
      <c r="BT5" s="47" t="s">
        <v>91</v>
      </c>
      <c r="BU5" s="47" t="s">
        <v>103</v>
      </c>
      <c r="BV5" s="47" t="s">
        <v>93</v>
      </c>
      <c r="BW5" s="47" t="s">
        <v>94</v>
      </c>
      <c r="BX5" s="47" t="s">
        <v>95</v>
      </c>
      <c r="BY5" s="47" t="s">
        <v>96</v>
      </c>
      <c r="BZ5" s="47" t="s">
        <v>97</v>
      </c>
      <c r="CA5" s="47" t="s">
        <v>98</v>
      </c>
      <c r="CB5" s="47" t="s">
        <v>104</v>
      </c>
      <c r="CC5" s="47" t="s">
        <v>89</v>
      </c>
      <c r="CD5" s="47" t="s">
        <v>90</v>
      </c>
      <c r="CE5" s="47" t="s">
        <v>100</v>
      </c>
      <c r="CF5" s="47" t="s">
        <v>92</v>
      </c>
      <c r="CG5" s="47" t="s">
        <v>93</v>
      </c>
      <c r="CH5" s="47" t="s">
        <v>94</v>
      </c>
      <c r="CI5" s="47" t="s">
        <v>95</v>
      </c>
      <c r="CJ5" s="47" t="s">
        <v>96</v>
      </c>
      <c r="CK5" s="47" t="s">
        <v>97</v>
      </c>
      <c r="CL5" s="47" t="s">
        <v>98</v>
      </c>
      <c r="CM5" s="145"/>
      <c r="CN5" s="145"/>
      <c r="CO5" s="47" t="s">
        <v>101</v>
      </c>
      <c r="CP5" s="47" t="s">
        <v>89</v>
      </c>
      <c r="CQ5" s="47" t="s">
        <v>105</v>
      </c>
      <c r="CR5" s="47" t="s">
        <v>91</v>
      </c>
      <c r="CS5" s="47" t="s">
        <v>92</v>
      </c>
      <c r="CT5" s="47" t="s">
        <v>93</v>
      </c>
      <c r="CU5" s="47" t="s">
        <v>94</v>
      </c>
      <c r="CV5" s="47" t="s">
        <v>95</v>
      </c>
      <c r="CW5" s="47" t="s">
        <v>96</v>
      </c>
      <c r="CX5" s="47" t="s">
        <v>97</v>
      </c>
      <c r="CY5" s="47" t="s">
        <v>98</v>
      </c>
      <c r="CZ5" s="47" t="s">
        <v>88</v>
      </c>
      <c r="DA5" s="47" t="s">
        <v>106</v>
      </c>
      <c r="DB5" s="47" t="s">
        <v>90</v>
      </c>
      <c r="DC5" s="47" t="s">
        <v>91</v>
      </c>
      <c r="DD5" s="47" t="s">
        <v>92</v>
      </c>
      <c r="DE5" s="47" t="s">
        <v>93</v>
      </c>
      <c r="DF5" s="47" t="s">
        <v>94</v>
      </c>
      <c r="DG5" s="47" t="s">
        <v>95</v>
      </c>
      <c r="DH5" s="47" t="s">
        <v>96</v>
      </c>
      <c r="DI5" s="47" t="s">
        <v>97</v>
      </c>
      <c r="DJ5" s="47" t="s">
        <v>35</v>
      </c>
      <c r="DK5" s="47" t="s">
        <v>101</v>
      </c>
      <c r="DL5" s="47" t="s">
        <v>89</v>
      </c>
      <c r="DM5" s="47" t="s">
        <v>90</v>
      </c>
      <c r="DN5" s="47" t="s">
        <v>107</v>
      </c>
      <c r="DO5" s="47" t="s">
        <v>92</v>
      </c>
      <c r="DP5" s="47" t="s">
        <v>93</v>
      </c>
      <c r="DQ5" s="47" t="s">
        <v>94</v>
      </c>
      <c r="DR5" s="47" t="s">
        <v>95</v>
      </c>
      <c r="DS5" s="47" t="s">
        <v>96</v>
      </c>
      <c r="DT5" s="47" t="s">
        <v>97</v>
      </c>
      <c r="DU5" s="47" t="s">
        <v>98</v>
      </c>
    </row>
    <row r="6" spans="1:125" s="54" customFormat="1" x14ac:dyDescent="0.15">
      <c r="A6" s="37" t="s">
        <v>108</v>
      </c>
      <c r="B6" s="48">
        <f>B8</f>
        <v>2024</v>
      </c>
      <c r="C6" s="48">
        <f t="shared" ref="C6:X6" si="1">C8</f>
        <v>12319</v>
      </c>
      <c r="D6" s="48">
        <f t="shared" si="1"/>
        <v>47</v>
      </c>
      <c r="E6" s="48">
        <f t="shared" si="1"/>
        <v>14</v>
      </c>
      <c r="F6" s="48">
        <f t="shared" si="1"/>
        <v>0</v>
      </c>
      <c r="G6" s="48">
        <f t="shared" si="1"/>
        <v>3</v>
      </c>
      <c r="H6" s="48" t="str">
        <f>SUBSTITUTE(H8,"　","")</f>
        <v>北海道恵庭市</v>
      </c>
      <c r="I6" s="48" t="str">
        <f t="shared" si="1"/>
        <v>島松駅横駐車場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17</v>
      </c>
      <c r="S6" s="50" t="str">
        <f t="shared" si="1"/>
        <v>駅</v>
      </c>
      <c r="T6" s="50" t="str">
        <f t="shared" si="1"/>
        <v>無</v>
      </c>
      <c r="U6" s="51">
        <f t="shared" si="1"/>
        <v>1334</v>
      </c>
      <c r="V6" s="51">
        <f t="shared" si="1"/>
        <v>109</v>
      </c>
      <c r="W6" s="51">
        <f t="shared" si="1"/>
        <v>100</v>
      </c>
      <c r="X6" s="50" t="str">
        <f t="shared" si="1"/>
        <v>利用料金制</v>
      </c>
      <c r="Y6" s="52">
        <f>IF(Y8="-",NA(),Y8)</f>
        <v>99</v>
      </c>
      <c r="Z6" s="52">
        <f t="shared" ref="Z6:AH6" si="2">IF(Z8="-",NA(),Z8)</f>
        <v>103.4</v>
      </c>
      <c r="AA6" s="52">
        <f t="shared" si="2"/>
        <v>149.5</v>
      </c>
      <c r="AB6" s="52">
        <f t="shared" si="2"/>
        <v>185.3</v>
      </c>
      <c r="AC6" s="52">
        <f t="shared" si="2"/>
        <v>183.9</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v>
      </c>
      <c r="BG6" s="52">
        <f t="shared" ref="BG6:BO6" si="5">IF(BG8="-",NA(),BG8)</f>
        <v>3.3</v>
      </c>
      <c r="BH6" s="52">
        <f t="shared" si="5"/>
        <v>33.1</v>
      </c>
      <c r="BI6" s="52">
        <f t="shared" si="5"/>
        <v>46</v>
      </c>
      <c r="BJ6" s="52">
        <f t="shared" si="5"/>
        <v>47.5</v>
      </c>
      <c r="BK6" s="52">
        <f t="shared" si="5"/>
        <v>-122.5</v>
      </c>
      <c r="BL6" s="52">
        <f t="shared" si="5"/>
        <v>8.5</v>
      </c>
      <c r="BM6" s="52">
        <f t="shared" si="5"/>
        <v>26.6</v>
      </c>
      <c r="BN6" s="52">
        <f t="shared" si="5"/>
        <v>35.4</v>
      </c>
      <c r="BO6" s="52">
        <f t="shared" si="5"/>
        <v>27.3</v>
      </c>
      <c r="BP6" s="49" t="str">
        <f>IF(BP8="-","",IF(BP8="-","【-】","【"&amp;SUBSTITUTE(TEXT(BP8,"#,##0.0"),"-","△")&amp;"】"))</f>
        <v>【2.0】</v>
      </c>
      <c r="BQ6" s="53">
        <f>IF(BQ8="-",NA(),BQ8)</f>
        <v>-50</v>
      </c>
      <c r="BR6" s="53">
        <f t="shared" ref="BR6:BZ6" si="6">IF(BR8="-",NA(),BR8)</f>
        <v>184</v>
      </c>
      <c r="BS6" s="53">
        <f t="shared" si="6"/>
        <v>2594</v>
      </c>
      <c r="BT6" s="53">
        <f t="shared" si="6"/>
        <v>4584</v>
      </c>
      <c r="BU6" s="53">
        <f t="shared" si="6"/>
        <v>1211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109</v>
      </c>
      <c r="CM6" s="51">
        <f t="shared" ref="CM6:CN6" si="7">CM8</f>
        <v>51238</v>
      </c>
      <c r="CN6" s="51">
        <f t="shared" si="7"/>
        <v>29021</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43.1</v>
      </c>
      <c r="DL6" s="52">
        <f t="shared" ref="DL6:DT6" si="9">IF(DL8="-",NA(),DL8)</f>
        <v>48.6</v>
      </c>
      <c r="DM6" s="52">
        <f t="shared" si="9"/>
        <v>63.3</v>
      </c>
      <c r="DN6" s="52">
        <f t="shared" si="9"/>
        <v>77.099999999999994</v>
      </c>
      <c r="DO6" s="52">
        <f t="shared" si="9"/>
        <v>79.8</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110</v>
      </c>
      <c r="B7" s="48">
        <f t="shared" ref="B7:X7" si="10">B8</f>
        <v>2024</v>
      </c>
      <c r="C7" s="48">
        <f t="shared" si="10"/>
        <v>12319</v>
      </c>
      <c r="D7" s="48">
        <f t="shared" si="10"/>
        <v>47</v>
      </c>
      <c r="E7" s="48">
        <f t="shared" si="10"/>
        <v>14</v>
      </c>
      <c r="F7" s="48">
        <f t="shared" si="10"/>
        <v>0</v>
      </c>
      <c r="G7" s="48">
        <f t="shared" si="10"/>
        <v>3</v>
      </c>
      <c r="H7" s="48" t="str">
        <f t="shared" si="10"/>
        <v>北海道　恵庭市</v>
      </c>
      <c r="I7" s="48" t="str">
        <f t="shared" si="10"/>
        <v>島松駅横駐車場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17</v>
      </c>
      <c r="S7" s="50" t="str">
        <f t="shared" si="10"/>
        <v>駅</v>
      </c>
      <c r="T7" s="50" t="str">
        <f t="shared" si="10"/>
        <v>無</v>
      </c>
      <c r="U7" s="51">
        <f t="shared" si="10"/>
        <v>1334</v>
      </c>
      <c r="V7" s="51">
        <f t="shared" si="10"/>
        <v>109</v>
      </c>
      <c r="W7" s="51">
        <f t="shared" si="10"/>
        <v>100</v>
      </c>
      <c r="X7" s="50" t="str">
        <f t="shared" si="10"/>
        <v>利用料金制</v>
      </c>
      <c r="Y7" s="52">
        <f>Y8</f>
        <v>99</v>
      </c>
      <c r="Z7" s="52">
        <f t="shared" ref="Z7:AH7" si="11">Z8</f>
        <v>103.4</v>
      </c>
      <c r="AA7" s="52">
        <f t="shared" si="11"/>
        <v>149.5</v>
      </c>
      <c r="AB7" s="52">
        <f t="shared" si="11"/>
        <v>185.3</v>
      </c>
      <c r="AC7" s="52">
        <f t="shared" si="11"/>
        <v>183.9</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v>
      </c>
      <c r="BG7" s="52">
        <f t="shared" ref="BG7:BO7" si="14">BG8</f>
        <v>3.3</v>
      </c>
      <c r="BH7" s="52">
        <f t="shared" si="14"/>
        <v>33.1</v>
      </c>
      <c r="BI7" s="52">
        <f t="shared" si="14"/>
        <v>46</v>
      </c>
      <c r="BJ7" s="52">
        <f t="shared" si="14"/>
        <v>47.5</v>
      </c>
      <c r="BK7" s="52">
        <f t="shared" si="14"/>
        <v>-122.5</v>
      </c>
      <c r="BL7" s="52">
        <f t="shared" si="14"/>
        <v>8.5</v>
      </c>
      <c r="BM7" s="52">
        <f t="shared" si="14"/>
        <v>26.6</v>
      </c>
      <c r="BN7" s="52">
        <f t="shared" si="14"/>
        <v>35.4</v>
      </c>
      <c r="BO7" s="52">
        <f t="shared" si="14"/>
        <v>27.3</v>
      </c>
      <c r="BP7" s="49"/>
      <c r="BQ7" s="53">
        <f>BQ8</f>
        <v>-50</v>
      </c>
      <c r="BR7" s="53">
        <f t="shared" ref="BR7:BZ7" si="15">BR8</f>
        <v>184</v>
      </c>
      <c r="BS7" s="53">
        <f t="shared" si="15"/>
        <v>2594</v>
      </c>
      <c r="BT7" s="53">
        <f t="shared" si="15"/>
        <v>4584</v>
      </c>
      <c r="BU7" s="53">
        <f t="shared" si="15"/>
        <v>1211</v>
      </c>
      <c r="BV7" s="53">
        <f t="shared" si="15"/>
        <v>2576</v>
      </c>
      <c r="BW7" s="53">
        <f t="shared" si="15"/>
        <v>4153</v>
      </c>
      <c r="BX7" s="53">
        <f t="shared" si="15"/>
        <v>6140</v>
      </c>
      <c r="BY7" s="53">
        <f t="shared" si="15"/>
        <v>9344</v>
      </c>
      <c r="BZ7" s="53">
        <f t="shared" si="15"/>
        <v>6621</v>
      </c>
      <c r="CA7" s="51"/>
      <c r="CB7" s="52" t="s">
        <v>111</v>
      </c>
      <c r="CC7" s="52" t="s">
        <v>111</v>
      </c>
      <c r="CD7" s="52" t="s">
        <v>111</v>
      </c>
      <c r="CE7" s="52" t="s">
        <v>111</v>
      </c>
      <c r="CF7" s="52" t="s">
        <v>111</v>
      </c>
      <c r="CG7" s="52" t="s">
        <v>111</v>
      </c>
      <c r="CH7" s="52" t="s">
        <v>111</v>
      </c>
      <c r="CI7" s="52" t="s">
        <v>111</v>
      </c>
      <c r="CJ7" s="52" t="s">
        <v>111</v>
      </c>
      <c r="CK7" s="52" t="s">
        <v>109</v>
      </c>
      <c r="CL7" s="49"/>
      <c r="CM7" s="51">
        <f>CM8</f>
        <v>51238</v>
      </c>
      <c r="CN7" s="51">
        <f>CN8</f>
        <v>29021</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43.1</v>
      </c>
      <c r="DL7" s="52">
        <f t="shared" ref="DL7:DT7" si="17">DL8</f>
        <v>48.6</v>
      </c>
      <c r="DM7" s="52">
        <f t="shared" si="17"/>
        <v>63.3</v>
      </c>
      <c r="DN7" s="52">
        <f t="shared" si="17"/>
        <v>77.099999999999994</v>
      </c>
      <c r="DO7" s="52">
        <f t="shared" si="17"/>
        <v>79.8</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12319</v>
      </c>
      <c r="D8" s="55">
        <v>47</v>
      </c>
      <c r="E8" s="55">
        <v>14</v>
      </c>
      <c r="F8" s="55">
        <v>0</v>
      </c>
      <c r="G8" s="55">
        <v>3</v>
      </c>
      <c r="H8" s="55" t="s">
        <v>112</v>
      </c>
      <c r="I8" s="55" t="s">
        <v>113</v>
      </c>
      <c r="J8" s="55" t="s">
        <v>114</v>
      </c>
      <c r="K8" s="55" t="s">
        <v>115</v>
      </c>
      <c r="L8" s="55" t="s">
        <v>116</v>
      </c>
      <c r="M8" s="55" t="s">
        <v>117</v>
      </c>
      <c r="N8" s="55" t="s">
        <v>118</v>
      </c>
      <c r="O8" s="56" t="s">
        <v>119</v>
      </c>
      <c r="P8" s="57" t="s">
        <v>120</v>
      </c>
      <c r="Q8" s="57" t="s">
        <v>121</v>
      </c>
      <c r="R8" s="58">
        <v>17</v>
      </c>
      <c r="S8" s="57" t="s">
        <v>122</v>
      </c>
      <c r="T8" s="57" t="s">
        <v>123</v>
      </c>
      <c r="U8" s="58">
        <v>1334</v>
      </c>
      <c r="V8" s="58">
        <v>109</v>
      </c>
      <c r="W8" s="58">
        <v>100</v>
      </c>
      <c r="X8" s="57" t="s">
        <v>124</v>
      </c>
      <c r="Y8" s="59">
        <v>99</v>
      </c>
      <c r="Z8" s="59">
        <v>103.4</v>
      </c>
      <c r="AA8" s="59">
        <v>149.5</v>
      </c>
      <c r="AB8" s="59">
        <v>185.3</v>
      </c>
      <c r="AC8" s="59">
        <v>183.9</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v>
      </c>
      <c r="BG8" s="59">
        <v>3.3</v>
      </c>
      <c r="BH8" s="59">
        <v>33.1</v>
      </c>
      <c r="BI8" s="59">
        <v>46</v>
      </c>
      <c r="BJ8" s="59">
        <v>47.5</v>
      </c>
      <c r="BK8" s="59">
        <v>-122.5</v>
      </c>
      <c r="BL8" s="59">
        <v>8.5</v>
      </c>
      <c r="BM8" s="59">
        <v>26.6</v>
      </c>
      <c r="BN8" s="59">
        <v>35.4</v>
      </c>
      <c r="BO8" s="59">
        <v>27.3</v>
      </c>
      <c r="BP8" s="56">
        <v>2</v>
      </c>
      <c r="BQ8" s="60">
        <v>-50</v>
      </c>
      <c r="BR8" s="60">
        <v>184</v>
      </c>
      <c r="BS8" s="60">
        <v>2594</v>
      </c>
      <c r="BT8" s="61">
        <v>4584</v>
      </c>
      <c r="BU8" s="61">
        <v>1211</v>
      </c>
      <c r="BV8" s="60">
        <v>2576</v>
      </c>
      <c r="BW8" s="60">
        <v>4153</v>
      </c>
      <c r="BX8" s="60">
        <v>6140</v>
      </c>
      <c r="BY8" s="60">
        <v>9344</v>
      </c>
      <c r="BZ8" s="60">
        <v>6621</v>
      </c>
      <c r="CA8" s="58">
        <v>10905</v>
      </c>
      <c r="CB8" s="59" t="s">
        <v>116</v>
      </c>
      <c r="CC8" s="59" t="s">
        <v>116</v>
      </c>
      <c r="CD8" s="59" t="s">
        <v>116</v>
      </c>
      <c r="CE8" s="59" t="s">
        <v>116</v>
      </c>
      <c r="CF8" s="59" t="s">
        <v>116</v>
      </c>
      <c r="CG8" s="59" t="s">
        <v>116</v>
      </c>
      <c r="CH8" s="59" t="s">
        <v>116</v>
      </c>
      <c r="CI8" s="59" t="s">
        <v>116</v>
      </c>
      <c r="CJ8" s="59" t="s">
        <v>116</v>
      </c>
      <c r="CK8" s="59" t="s">
        <v>116</v>
      </c>
      <c r="CL8" s="56" t="s">
        <v>116</v>
      </c>
      <c r="CM8" s="58">
        <v>51238</v>
      </c>
      <c r="CN8" s="58">
        <v>29021</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70.3</v>
      </c>
      <c r="DF8" s="59">
        <v>70</v>
      </c>
      <c r="DG8" s="59">
        <v>47.6</v>
      </c>
      <c r="DH8" s="59">
        <v>35.9</v>
      </c>
      <c r="DI8" s="59">
        <v>24.8</v>
      </c>
      <c r="DJ8" s="56">
        <v>73.400000000000006</v>
      </c>
      <c r="DK8" s="59">
        <v>43.1</v>
      </c>
      <c r="DL8" s="59">
        <v>48.6</v>
      </c>
      <c r="DM8" s="59">
        <v>63.3</v>
      </c>
      <c r="DN8" s="59">
        <v>77.099999999999994</v>
      </c>
      <c r="DO8" s="59">
        <v>79.8</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大西　隆行</cp:lastModifiedBy>
  <cp:lastPrinted>2026-02-02T04:10:46Z</cp:lastPrinted>
  <dcterms:created xsi:type="dcterms:W3CDTF">2025-12-12T09:26:39Z</dcterms:created>
  <dcterms:modified xsi:type="dcterms:W3CDTF">2026-02-03T06:03:15Z</dcterms:modified>
  <cp:category/>
</cp:coreProperties>
</file>