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4.1.14公営企業に係る経営比較分析表（令和2年度決算）の分析等について\【経営比較分析表】2020_012319_47_140\"/>
    </mc:Choice>
  </mc:AlternateContent>
  <xr:revisionPtr revIDLastSave="0" documentId="13_ncr:1_{E7E96F13-8FCC-4711-9C78-8112D0414C9F}" xr6:coauthVersionLast="36" xr6:coauthVersionMax="36" xr10:uidLastSave="{00000000-0000-0000-0000-000000000000}"/>
  <workbookProtection workbookAlgorithmName="SHA-512" workbookHashValue="1FWHYJz8g+8tUx+Dh/ZNzRqpH5trOIvyYbO8iFV25XrwoYxVHm85qBqyhwv11Jse89OiBORCkZnz/AMhIVVgKA==" workbookSaltValue="QRNDHnUw8sQzKNAavaBRV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MA31" i="4" s="1"/>
  <c r="DN7" i="5"/>
  <c r="LH31" i="4" s="1"/>
  <c r="DM7" i="5"/>
  <c r="DL7" i="5"/>
  <c r="DK7" i="5"/>
  <c r="DI7" i="5"/>
  <c r="DH7" i="5"/>
  <c r="DG7" i="5"/>
  <c r="LE78" i="4" s="1"/>
  <c r="DF7" i="5"/>
  <c r="KP78" i="4" s="1"/>
  <c r="DE7" i="5"/>
  <c r="KA78" i="4" s="1"/>
  <c r="DD7" i="5"/>
  <c r="DC7" i="5"/>
  <c r="DB7" i="5"/>
  <c r="DA7" i="5"/>
  <c r="CZ7" i="5"/>
  <c r="CN7" i="5"/>
  <c r="CM7" i="5"/>
  <c r="BZ7" i="5"/>
  <c r="BY7" i="5"/>
  <c r="BX7" i="5"/>
  <c r="BW7" i="5"/>
  <c r="BV7" i="5"/>
  <c r="BU7" i="5"/>
  <c r="BT7" i="5"/>
  <c r="BS7" i="5"/>
  <c r="KO52" i="4" s="1"/>
  <c r="BR7" i="5"/>
  <c r="JV52" i="4" s="1"/>
  <c r="BQ7" i="5"/>
  <c r="BO7" i="5"/>
  <c r="BN7" i="5"/>
  <c r="BM7" i="5"/>
  <c r="BL7" i="5"/>
  <c r="BK7" i="5"/>
  <c r="EL53" i="4" s="1"/>
  <c r="BJ7" i="5"/>
  <c r="HJ52" i="4" s="1"/>
  <c r="BI7" i="5"/>
  <c r="GQ52" i="4" s="1"/>
  <c r="BH7" i="5"/>
  <c r="BG7" i="5"/>
  <c r="BF7" i="5"/>
  <c r="BD7" i="5"/>
  <c r="BC7" i="5"/>
  <c r="BB7" i="5"/>
  <c r="BG53" i="4" s="1"/>
  <c r="BA7" i="5"/>
  <c r="AN53" i="4" s="1"/>
  <c r="AZ7" i="5"/>
  <c r="U53" i="4" s="1"/>
  <c r="AY7" i="5"/>
  <c r="AX7" i="5"/>
  <c r="AW7" i="5"/>
  <c r="AV7" i="5"/>
  <c r="AU7" i="5"/>
  <c r="AS7" i="5"/>
  <c r="HJ32" i="4" s="1"/>
  <c r="AR7" i="5"/>
  <c r="GQ32" i="4" s="1"/>
  <c r="AQ7" i="5"/>
  <c r="FX32" i="4" s="1"/>
  <c r="AP7" i="5"/>
  <c r="AO7" i="5"/>
  <c r="AN7" i="5"/>
  <c r="AM7" i="5"/>
  <c r="AL7" i="5"/>
  <c r="AK7" i="5"/>
  <c r="AJ7" i="5"/>
  <c r="AH7" i="5"/>
  <c r="AG7" i="5"/>
  <c r="AF7" i="5"/>
  <c r="AE7" i="5"/>
  <c r="AD7" i="5"/>
  <c r="AC7" i="5"/>
  <c r="AB7" i="5"/>
  <c r="AA7" i="5"/>
  <c r="BG31" i="4" s="1"/>
  <c r="Z7" i="5"/>
  <c r="AN31" i="4" s="1"/>
  <c r="Y7" i="5"/>
  <c r="X7" i="5"/>
  <c r="W7" i="5"/>
  <c r="V7" i="5"/>
  <c r="U7" i="5"/>
  <c r="T7" i="5"/>
  <c r="JQ8" i="4" s="1"/>
  <c r="S7" i="5"/>
  <c r="HX8" i="4" s="1"/>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CS53" i="4"/>
  <c r="BZ53" i="4"/>
  <c r="MA52" i="4"/>
  <c r="LH52" i="4"/>
  <c r="JC52" i="4"/>
  <c r="FX52" i="4"/>
  <c r="FE52" i="4"/>
  <c r="EL52" i="4"/>
  <c r="CS52" i="4"/>
  <c r="BZ52" i="4"/>
  <c r="BG52" i="4"/>
  <c r="AN52" i="4"/>
  <c r="U52" i="4"/>
  <c r="MA32" i="4"/>
  <c r="LH32" i="4"/>
  <c r="KO32" i="4"/>
  <c r="JV32" i="4"/>
  <c r="FE32" i="4"/>
  <c r="EL32" i="4"/>
  <c r="CS32" i="4"/>
  <c r="BZ32" i="4"/>
  <c r="BG32" i="4"/>
  <c r="AN32" i="4"/>
  <c r="U32" i="4"/>
  <c r="KO31" i="4"/>
  <c r="JV31" i="4"/>
  <c r="JC31" i="4"/>
  <c r="HJ31" i="4"/>
  <c r="GQ31" i="4"/>
  <c r="FX31" i="4"/>
  <c r="FE31" i="4"/>
  <c r="EL31" i="4"/>
  <c r="CS31" i="4"/>
  <c r="BZ31" i="4"/>
  <c r="U31" i="4"/>
  <c r="LJ10" i="4"/>
  <c r="JQ10" i="4"/>
  <c r="HX10" i="4"/>
  <c r="DU10" i="4"/>
  <c r="CF10" i="4"/>
  <c r="B10" i="4"/>
  <c r="LJ8" i="4"/>
  <c r="FJ8" i="4"/>
  <c r="DU8" i="4"/>
  <c r="CF8" i="4"/>
  <c r="AQ8" i="4"/>
  <c r="MI76" i="4" l="1"/>
  <c r="HJ51" i="4"/>
  <c r="MA30" i="4"/>
  <c r="MA51" i="4"/>
  <c r="IT76" i="4"/>
  <c r="CS51" i="4"/>
  <c r="HJ30" i="4"/>
  <c r="CS30" i="4"/>
  <c r="BZ76" i="4"/>
  <c r="C11" i="5"/>
  <c r="D11" i="5"/>
  <c r="E11" i="5"/>
  <c r="B11" i="5"/>
  <c r="BK76" i="4" l="1"/>
  <c r="LH51" i="4"/>
  <c r="GQ30" i="4"/>
  <c r="LT76" i="4"/>
  <c r="GQ51" i="4"/>
  <c r="LH30" i="4"/>
  <c r="IE76" i="4"/>
  <c r="BZ30" i="4"/>
  <c r="BZ51" i="4"/>
  <c r="BG51" i="4"/>
  <c r="BG30" i="4"/>
  <c r="LE76" i="4"/>
  <c r="HP76" i="4"/>
  <c r="FX30" i="4"/>
  <c r="AV76" i="4"/>
  <c r="KO51" i="4"/>
  <c r="FX51" i="4"/>
  <c r="KO30" i="4"/>
  <c r="HA76" i="4"/>
  <c r="AN51" i="4"/>
  <c r="FE30" i="4"/>
  <c r="JV51" i="4"/>
  <c r="AN30" i="4"/>
  <c r="AG76" i="4"/>
  <c r="KP76" i="4"/>
  <c r="FE51" i="4"/>
  <c r="JV30" i="4"/>
  <c r="KA76" i="4"/>
  <c r="EL51" i="4"/>
  <c r="JC30" i="4"/>
  <c r="GL76" i="4"/>
  <c r="U51" i="4"/>
  <c r="EL30" i="4"/>
  <c r="U30" i="4"/>
  <c r="JC51" i="4"/>
  <c r="R76" i="4"/>
</calcChain>
</file>

<file path=xl/sharedStrings.xml><?xml version="1.0" encoding="utf-8"?>
<sst xmlns="http://schemas.openxmlformats.org/spreadsheetml/2006/main" count="278" uniqueCount="155">
  <si>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</si>
  <si>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</si>
  <si>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</si>
  <si>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</si>
  <si>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</si>
  <si>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</si>
  <si>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</si>
  <si>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</si>
  <si>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</si>
  <si>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</si>
  <si>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</si>
  <si>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</si>
  <si>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</si>
  <si>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</si>
  <si>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</si>
  <si>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</si>
  <si>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</si>
  <si>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</si>
  <si>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</si>
  <si>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</si>
  <si>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</si>
  <si>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</si>
  <si>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</si>
  <si>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</si>
  <si>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</si>
  <si>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</si>
  <si>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</si>
  <si>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</si>
  <si>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</si>
  <si>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</si>
  <si>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</si>
  <si>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</si>
  <si>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</si>
  <si>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</si>
  <si>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</si>
  <si>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</si>
  <si>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</si>
  <si>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</si>
  <si>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</si>
  <si>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</si>
  <si>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</si>
  <si>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</si>
  <si>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</si>
  <si>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</si>
  <si>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</si>
  <si>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</si>
  <si>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</si>
  <si>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</si>
  <si>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</si>
  <si>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</si>
  <si>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</si>
  <si>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</si>
  <si>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</si>
  <si>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</si>
  <si>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</si>
  <si>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</si>
  <si>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</si>
  <si>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</si>
  <si>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</si>
  <si>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</si>
  <si>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</si>
  <si>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</si>
  <si>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</si>
  <si>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</si>
  <si>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</si>
  <si>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</si>
  <si>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</si>
  <si>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</si>
  <si>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</si>
  <si>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</si>
  <si>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</si>
  <si>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</si>
  <si>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</si>
  <si>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</si>
  <si>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</si>
  <si>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</si>
  <si>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</si>
  <si>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</si>
  <si>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</si>
  <si>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</si>
  <si>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</si>
  <si>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</si>
  <si>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</si>
  <si>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</si>
  <si>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</si>
  <si>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</si>
  <si>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</si>
  <si>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</si>
  <si>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</si>
  <si>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</si>
  <si>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</si>
  <si>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</si>
  <si>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</si>
  <si>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</si>
  <si>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</si>
  <si>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</si>
  <si>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</si>
  <si>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</si>
  <si>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</si>
  <si>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</si>
  <si>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</si>
  <si>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</si>
  <si>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</si>
  <si>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</si>
  <si>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</si>
  <si>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</si>
  <si>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</si>
  <si>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</si>
  <si>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</si>
  <si>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</si>
  <si>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</si>
  <si>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</si>
  <si>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</si>
  <si>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</si>
  <si>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</si>
  <si>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</si>
  <si>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</si>
  <si>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</si>
  <si>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</si>
  <si>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</si>
  <si>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t>
    <phoneticPr fontId="5"/>
  </si>
  <si>
    <t>当該値(N-3)</t>
    <phoneticPr fontId="5"/>
  </si>
  <si>
    <t>当該値(N-1)</t>
    <phoneticPr fontId="5"/>
  </si>
  <si>
    <t>当該値(N-4)</t>
    <phoneticPr fontId="5"/>
  </si>
  <si>
    <t>当該値(N-3)</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</si>
  <si>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</si>
  <si>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</si>
  <si>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</si>
  <si>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</si>
  <si>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</si>
  <si>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</si>
  <si>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</si>
  <si>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</si>
  <si>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</si>
  <si>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北海道　恵庭市</t>
  </si>
  <si>
    <t>恵庭駅西口駐車場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</si>
  <si>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</si>
  <si>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</si>
  <si>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</si>
  <si>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</si>
  <si>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</si>
  <si>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</si>
  <si>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</si>
  <si>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</si>
  <si>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</si>
  <si>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</si>
  <si>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</si>
  <si>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</si>
  <si>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</si>
  <si>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</si>
  <si>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</si>
  <si>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恵庭駅西口駐車場は、JR駅に近接しており需要が高い施設ですが、収容台数が少ないうえ立地の特性上、回転数が少なく、また1日最大料金を設定しているため料金収入が伸びない傾向にあります。他駐車場と比較しても利用は多い傾向にあるものの、当初整備時の残債があるため、収益的収支比率は100を下回る状況が続いています。
一方で、他会計補助金はゼロであり、補助金に頼らない運営ができています。
令和2年度は新型コロナウイルスの影響によって利用収入が大きく落ち込んだため、収益に関する各指標は昨年度から大きく低下しており、売上高GOP比率のみ類似施設の平均値を上回っている状態を保っています。</t>
    <rPh sb="0" eb="2">
      <t>エニワ</t>
    </rPh>
    <rPh sb="2" eb="3">
      <t>エキ</t>
    </rPh>
    <rPh sb="3" eb="4">
      <t>ニシ</t>
    </rPh>
    <rPh sb="4" eb="5">
      <t>クチ</t>
    </rPh>
    <rPh sb="5" eb="8">
      <t>チュウシャジョウ</t>
    </rPh>
    <rPh sb="12" eb="13">
      <t>エキ</t>
    </rPh>
    <rPh sb="14" eb="16">
      <t>キンセツ</t>
    </rPh>
    <rPh sb="20" eb="22">
      <t>ジュヨウ</t>
    </rPh>
    <rPh sb="23" eb="24">
      <t>タカ</t>
    </rPh>
    <rPh sb="25" eb="27">
      <t>シセツ</t>
    </rPh>
    <rPh sb="31" eb="33">
      <t>シュウヨウ</t>
    </rPh>
    <rPh sb="33" eb="35">
      <t>ダイスウ</t>
    </rPh>
    <rPh sb="36" eb="37">
      <t>スク</t>
    </rPh>
    <rPh sb="41" eb="43">
      <t>リッチ</t>
    </rPh>
    <rPh sb="44" eb="46">
      <t>トクセイ</t>
    </rPh>
    <rPh sb="46" eb="47">
      <t>ジョウ</t>
    </rPh>
    <rPh sb="48" eb="50">
      <t>カイテン</t>
    </rPh>
    <rPh sb="50" eb="51">
      <t>スウ</t>
    </rPh>
    <rPh sb="52" eb="53">
      <t>スク</t>
    </rPh>
    <rPh sb="57" eb="59">
      <t>レイワ</t>
    </rPh>
    <rPh sb="60" eb="61">
      <t>ネン</t>
    </rPh>
    <rPh sb="61" eb="62">
      <t>ド</t>
    </rPh>
    <rPh sb="63" eb="65">
      <t>シンガタ</t>
    </rPh>
    <rPh sb="73" eb="75">
      <t>エイキョウ</t>
    </rPh>
    <rPh sb="78" eb="79">
      <t>オオ</t>
    </rPh>
    <rPh sb="81" eb="83">
      <t>ゲンシュウ</t>
    </rPh>
    <rPh sb="90" eb="91">
      <t>ホカ</t>
    </rPh>
    <rPh sb="91" eb="94">
      <t>チュウシャジョウ</t>
    </rPh>
    <rPh sb="95" eb="97">
      <t>ヒカク</t>
    </rPh>
    <rPh sb="100" eb="102">
      <t>リヨウ</t>
    </rPh>
    <rPh sb="103" eb="104">
      <t>オオ</t>
    </rPh>
    <rPh sb="105" eb="107">
      <t>ケイコウ</t>
    </rPh>
    <rPh sb="114" eb="116">
      <t>トウショ</t>
    </rPh>
    <rPh sb="116" eb="118">
      <t>セイビ</t>
    </rPh>
    <rPh sb="118" eb="119">
      <t>ジ</t>
    </rPh>
    <rPh sb="120" eb="122">
      <t>ザンサイ</t>
    </rPh>
    <rPh sb="128" eb="131">
      <t>シュウエキテキ</t>
    </rPh>
    <rPh sb="131" eb="133">
      <t>シュウシ</t>
    </rPh>
    <rPh sb="133" eb="135">
      <t>ヒリツ</t>
    </rPh>
    <rPh sb="137" eb="139">
      <t>シンガタ</t>
    </rPh>
    <rPh sb="140" eb="141">
      <t>シタ</t>
    </rPh>
    <rPh sb="143" eb="145">
      <t>ジョウキョウ</t>
    </rPh>
    <rPh sb="146" eb="147">
      <t>ツヅ</t>
    </rPh>
    <rPh sb="157" eb="158">
      <t>オオ</t>
    </rPh>
    <rPh sb="160" eb="161">
      <t>オ</t>
    </rPh>
    <rPh sb="162" eb="163">
      <t>コ</t>
    </rPh>
    <rPh sb="200" eb="202">
      <t>シュウエキ</t>
    </rPh>
    <rPh sb="203" eb="204">
      <t>カン</t>
    </rPh>
    <rPh sb="206" eb="207">
      <t>カク</t>
    </rPh>
    <rPh sb="207" eb="209">
      <t>シヒョウ</t>
    </rPh>
    <rPh sb="210" eb="213">
      <t>サクネンド</t>
    </rPh>
    <rPh sb="214" eb="216">
      <t>シュウニュウ</t>
    </rPh>
    <rPh sb="217" eb="218">
      <t>オオ</t>
    </rPh>
    <rPh sb="220" eb="222">
      <t>テイカ</t>
    </rPh>
    <rPh sb="281" eb="282">
      <t>タモ</t>
    </rPh>
    <phoneticPr fontId="5"/>
  </si>
  <si>
    <t>当駐車場は平成22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土地についてはJR駅隣接という立地条件上、地価は非常に高いものとなっています。
当初整備分の残債があるものの、償還は予定通り行われており、以後の大規模更新も行っていないことから、企業債残高対料金収入比率は年々減少しています。</t>
    <rPh sb="171" eb="173">
      <t>ザンサイ</t>
    </rPh>
    <rPh sb="180" eb="182">
      <t>ショウカン</t>
    </rPh>
    <rPh sb="183" eb="185">
      <t>ヨテイ</t>
    </rPh>
    <rPh sb="185" eb="186">
      <t>ドオ</t>
    </rPh>
    <rPh sb="187" eb="188">
      <t>オコナ</t>
    </rPh>
    <rPh sb="194" eb="196">
      <t>イゴ</t>
    </rPh>
    <rPh sb="197" eb="200">
      <t>ダイキボ</t>
    </rPh>
    <rPh sb="200" eb="202">
      <t>コウシン</t>
    </rPh>
    <rPh sb="203" eb="204">
      <t>オコナ</t>
    </rPh>
    <rPh sb="214" eb="216">
      <t>キギョウ</t>
    </rPh>
    <rPh sb="216" eb="217">
      <t>サイ</t>
    </rPh>
    <rPh sb="217" eb="219">
      <t>ザンダカ</t>
    </rPh>
    <rPh sb="219" eb="220">
      <t>タイ</t>
    </rPh>
    <rPh sb="220" eb="222">
      <t>リョウキン</t>
    </rPh>
    <rPh sb="222" eb="224">
      <t>シュウニュウ</t>
    </rPh>
    <rPh sb="224" eb="226">
      <t>ヒリツ</t>
    </rPh>
    <rPh sb="227" eb="229">
      <t>ネンネン</t>
    </rPh>
    <rPh sb="229" eb="231">
      <t>ゲンショウ</t>
    </rPh>
    <phoneticPr fontId="5"/>
  </si>
  <si>
    <t>当駐車場は快速電車が停車するJR駅に近接しており、需要は高いものの、利用の中心はJR通勤者をはじめとした長時間利用者であり、回転数が伸びないため稼働率の数値は類似施設の平均値から大きく下回っている状態にあり、令和2年度は新型コロナウイルスの影響により利用が落ち込んだことによって、稼働率は昨年からさらに下回っている状況です。</t>
    <rPh sb="18" eb="19">
      <t>キン</t>
    </rPh>
    <rPh sb="25" eb="27">
      <t>ジュヨウ</t>
    </rPh>
    <rPh sb="28" eb="29">
      <t>タカ</t>
    </rPh>
    <phoneticPr fontId="5"/>
  </si>
  <si>
    <t>当市が有する市内6カ所の駐車場については、全てがJR駅周辺に位置しているため、利便性が高く周知も広まってきたこともあり、ある程度安定した利用があります。
しかし令和2年度は全駐車場で新型コロナウイルスの影響を強く受けた中、恵庭駅西駐車場は他駐車場と比較しても特に大きな影響を受けました。
当初整備の起債については償還終了が近づいているため、今後の利用人数や収支の状況の推移に注視しながら、老朽化の進んでいる設備の更新等を見据え、収益状況の改善に引き続き努めていく必要があります。</t>
    <rPh sb="80" eb="82">
      <t>レイワ</t>
    </rPh>
    <rPh sb="83" eb="85">
      <t>ネンド</t>
    </rPh>
    <rPh sb="86" eb="87">
      <t>ゼン</t>
    </rPh>
    <rPh sb="87" eb="90">
      <t>チュウシャジョウ</t>
    </rPh>
    <rPh sb="104" eb="105">
      <t>ツヨ</t>
    </rPh>
    <rPh sb="106" eb="107">
      <t>ウ</t>
    </rPh>
    <rPh sb="109" eb="110">
      <t>ナカ</t>
    </rPh>
    <rPh sb="111" eb="113">
      <t>エニワ</t>
    </rPh>
    <rPh sb="113" eb="114">
      <t>エキ</t>
    </rPh>
    <rPh sb="114" eb="115">
      <t>ニシ</t>
    </rPh>
    <rPh sb="115" eb="118">
      <t>チュウシャジョウ</t>
    </rPh>
    <rPh sb="119" eb="120">
      <t>タ</t>
    </rPh>
    <rPh sb="120" eb="123">
      <t>チュウシャジョウ</t>
    </rPh>
    <rPh sb="124" eb="126">
      <t>ヒカク</t>
    </rPh>
    <rPh sb="129" eb="130">
      <t>トク</t>
    </rPh>
    <rPh sb="131" eb="132">
      <t>オオ</t>
    </rPh>
    <rPh sb="134" eb="136">
      <t>エイキョウ</t>
    </rPh>
    <rPh sb="137" eb="138">
      <t>ウ</t>
    </rPh>
    <rPh sb="144" eb="146">
      <t>トウショ</t>
    </rPh>
    <rPh sb="146" eb="148">
      <t>セイビ</t>
    </rPh>
    <rPh sb="149" eb="151">
      <t>キサイ</t>
    </rPh>
    <rPh sb="156" eb="158">
      <t>ショウカン</t>
    </rPh>
    <rPh sb="158" eb="160">
      <t>シュウリョウ</t>
    </rPh>
    <rPh sb="161" eb="162">
      <t>チカ</t>
    </rPh>
    <rPh sb="170" eb="17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</si>
</sst>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72.2</c:v>
                </c:pt>
                <c:pt idx="1">
                  <c:v>67.599999999999994</c:v>
                </c:pt>
                <c:pt idx="2">
                  <c:v>72.5</c:v>
                </c:pt>
                <c:pt idx="3">
                  <c:v>71.2</c:v>
                </c:pt>
                <c:pt idx="4">
                  <c:v>49.7</c:v>
                </c:pt>
              </c:numCache>
            </c:numRef>
          </c:val>
          <c:extLst>
            <c:ext xmlns:c16="http://schemas.microsoft.com/office/drawing/2014/chart" uri="{C3380CC4-5D6E-409C-BE32-E72D297353CC}">
              <c16:uniqueId val="{00000000-9BCC-46A9-A78A-61520771D3B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9BCC-46A9-A78A-61520771D3B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358.9</c:v>
                </c:pt>
                <c:pt idx="1">
                  <c:v>271.5</c:v>
                </c:pt>
                <c:pt idx="2">
                  <c:v>176.6</c:v>
                </c:pt>
                <c:pt idx="3">
                  <c:v>96.7</c:v>
                </c:pt>
                <c:pt idx="4">
                  <c:v>17.7</c:v>
                </c:pt>
              </c:numCache>
            </c:numRef>
          </c:val>
          <c:extLst>
            <c:ext xmlns:c16="http://schemas.microsoft.com/office/drawing/2014/chart" uri="{C3380CC4-5D6E-409C-BE32-E72D297353CC}">
              <c16:uniqueId val="{00000000-4053-46B0-A626-82197219EB4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053-46B0-A626-82197219EB4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B1A-4DAB-943A-09D38195E4C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1A-4DAB-943A-09D38195E4C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E40-4103-8D19-DAD1E70104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E40-4103-8D19-DAD1E70104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33-4960-BAD0-7A9BFCB96F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F033-4960-BAD0-7A9BFCB96F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32-4416-8271-EB72BFA432C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9F32-4416-8271-EB72BFA432C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98.8</c:v>
                </c:pt>
                <c:pt idx="1">
                  <c:v>108.4</c:v>
                </c:pt>
                <c:pt idx="2">
                  <c:v>115.7</c:v>
                </c:pt>
                <c:pt idx="3">
                  <c:v>108.4</c:v>
                </c:pt>
                <c:pt idx="4">
                  <c:v>74.7</c:v>
                </c:pt>
              </c:numCache>
            </c:numRef>
          </c:val>
          <c:extLst>
            <c:ext xmlns:c16="http://schemas.microsoft.com/office/drawing/2014/chart" uri="{C3380CC4-5D6E-409C-BE32-E72D297353CC}">
              <c16:uniqueId val="{00000000-63BD-4F1E-BAAD-3FAAC889625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63BD-4F1E-BAAD-3FAAC889625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48.5</c:v>
                </c:pt>
                <c:pt idx="1">
                  <c:v>46.3</c:v>
                </c:pt>
                <c:pt idx="2">
                  <c:v>45.3</c:v>
                </c:pt>
                <c:pt idx="3">
                  <c:v>43.4</c:v>
                </c:pt>
                <c:pt idx="4">
                  <c:v>20.5</c:v>
                </c:pt>
              </c:numCache>
            </c:numRef>
          </c:val>
          <c:extLst>
            <c:ext xmlns:c16="http://schemas.microsoft.com/office/drawing/2014/chart" uri="{C3380CC4-5D6E-409C-BE32-E72D297353CC}">
              <c16:uniqueId val="{00000000-651B-4D47-8258-38F2A5940F3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651B-4D47-8258-38F2A5940F3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4299</c:v>
                </c:pt>
                <c:pt idx="1">
                  <c:v>3434</c:v>
                </c:pt>
                <c:pt idx="2">
                  <c:v>4140</c:v>
                </c:pt>
                <c:pt idx="3">
                  <c:v>3987</c:v>
                </c:pt>
                <c:pt idx="4">
                  <c:v>1317</c:v>
                </c:pt>
              </c:numCache>
            </c:numRef>
          </c:val>
          <c:extLst>
            <c:ext xmlns:c16="http://schemas.microsoft.com/office/drawing/2014/chart" uri="{C3380CC4-5D6E-409C-BE32-E72D297353CC}">
              <c16:uniqueId val="{00000000-CC8B-46B0-AE93-4C41B98501C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CC8B-46B0-AE93-4C41B98501C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D49"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北海道恵庭市　恵庭駅西口駐車場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1043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72.2</v>
      </c>
      <c r="V31" s="118"/>
      <c r="W31" s="118"/>
      <c r="X31" s="118"/>
      <c r="Y31" s="118"/>
      <c r="Z31" s="118"/>
      <c r="AA31" s="118"/>
      <c r="AB31" s="118"/>
      <c r="AC31" s="118"/>
      <c r="AD31" s="118"/>
      <c r="AE31" s="118"/>
      <c r="AF31" s="118"/>
      <c r="AG31" s="118"/>
      <c r="AH31" s="118"/>
      <c r="AI31" s="118"/>
      <c r="AJ31" s="118"/>
      <c r="AK31" s="118"/>
      <c r="AL31" s="118"/>
      <c r="AM31" s="118"/>
      <c r="AN31" s="118">
        <f>データ!Z7</f>
        <v>67.599999999999994</v>
      </c>
      <c r="AO31" s="118"/>
      <c r="AP31" s="118"/>
      <c r="AQ31" s="118"/>
      <c r="AR31" s="118"/>
      <c r="AS31" s="118"/>
      <c r="AT31" s="118"/>
      <c r="AU31" s="118"/>
      <c r="AV31" s="118"/>
      <c r="AW31" s="118"/>
      <c r="AX31" s="118"/>
      <c r="AY31" s="118"/>
      <c r="AZ31" s="118"/>
      <c r="BA31" s="118"/>
      <c r="BB31" s="118"/>
      <c r="BC31" s="118"/>
      <c r="BD31" s="118"/>
      <c r="BE31" s="118"/>
      <c r="BF31" s="118"/>
      <c r="BG31" s="118">
        <f>データ!AA7</f>
        <v>72.5</v>
      </c>
      <c r="BH31" s="118"/>
      <c r="BI31" s="118"/>
      <c r="BJ31" s="118"/>
      <c r="BK31" s="118"/>
      <c r="BL31" s="118"/>
      <c r="BM31" s="118"/>
      <c r="BN31" s="118"/>
      <c r="BO31" s="118"/>
      <c r="BP31" s="118"/>
      <c r="BQ31" s="118"/>
      <c r="BR31" s="118"/>
      <c r="BS31" s="118"/>
      <c r="BT31" s="118"/>
      <c r="BU31" s="118"/>
      <c r="BV31" s="118"/>
      <c r="BW31" s="118"/>
      <c r="BX31" s="118"/>
      <c r="BY31" s="118"/>
      <c r="BZ31" s="118">
        <f>データ!AB7</f>
        <v>71.2</v>
      </c>
      <c r="CA31" s="118"/>
      <c r="CB31" s="118"/>
      <c r="CC31" s="118"/>
      <c r="CD31" s="118"/>
      <c r="CE31" s="118"/>
      <c r="CF31" s="118"/>
      <c r="CG31" s="118"/>
      <c r="CH31" s="118"/>
      <c r="CI31" s="118"/>
      <c r="CJ31" s="118"/>
      <c r="CK31" s="118"/>
      <c r="CL31" s="118"/>
      <c r="CM31" s="118"/>
      <c r="CN31" s="118"/>
      <c r="CO31" s="118"/>
      <c r="CP31" s="118"/>
      <c r="CQ31" s="118"/>
      <c r="CR31" s="118"/>
      <c r="CS31" s="118">
        <f>データ!AC7</f>
        <v>49.7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98.8</v>
      </c>
      <c r="JD31" s="120"/>
      <c r="JE31" s="120"/>
      <c r="JF31" s="120"/>
      <c r="JG31" s="120"/>
      <c r="JH31" s="120"/>
      <c r="JI31" s="120"/>
      <c r="JJ31" s="120"/>
      <c r="JK31" s="120"/>
      <c r="JL31" s="120"/>
      <c r="JM31" s="120"/>
      <c r="JN31" s="120"/>
      <c r="JO31" s="120"/>
      <c r="JP31" s="120"/>
      <c r="JQ31" s="120"/>
      <c r="JR31" s="120"/>
      <c r="JS31" s="120"/>
      <c r="JT31" s="120"/>
      <c r="JU31" s="121"/>
      <c r="JV31" s="119">
        <f>データ!DL7</f>
        <v>108.4</v>
      </c>
      <c r="JW31" s="120"/>
      <c r="JX31" s="120"/>
      <c r="JY31" s="120"/>
      <c r="JZ31" s="120"/>
      <c r="KA31" s="120"/>
      <c r="KB31" s="120"/>
      <c r="KC31" s="120"/>
      <c r="KD31" s="120"/>
      <c r="KE31" s="120"/>
      <c r="KF31" s="120"/>
      <c r="KG31" s="120"/>
      <c r="KH31" s="120"/>
      <c r="KI31" s="120"/>
      <c r="KJ31" s="120"/>
      <c r="KK31" s="120"/>
      <c r="KL31" s="120"/>
      <c r="KM31" s="120"/>
      <c r="KN31" s="121"/>
      <c r="KO31" s="119">
        <f>データ!DM7</f>
        <v>115.7</v>
      </c>
      <c r="KP31" s="120"/>
      <c r="KQ31" s="120"/>
      <c r="KR31" s="120"/>
      <c r="KS31" s="120"/>
      <c r="KT31" s="120"/>
      <c r="KU31" s="120"/>
      <c r="KV31" s="120"/>
      <c r="KW31" s="120"/>
      <c r="KX31" s="120"/>
      <c r="KY31" s="120"/>
      <c r="KZ31" s="120"/>
      <c r="LA31" s="120"/>
      <c r="LB31" s="120"/>
      <c r="LC31" s="120"/>
      <c r="LD31" s="120"/>
      <c r="LE31" s="120"/>
      <c r="LF31" s="120"/>
      <c r="LG31" s="121"/>
      <c r="LH31" s="119">
        <f>データ!DN7</f>
        <v>108.4</v>
      </c>
      <c r="LI31" s="120"/>
      <c r="LJ31" s="120"/>
      <c r="LK31" s="120"/>
      <c r="LL31" s="120"/>
      <c r="LM31" s="120"/>
      <c r="LN31" s="120"/>
      <c r="LO31" s="120"/>
      <c r="LP31" s="120"/>
      <c r="LQ31" s="120"/>
      <c r="LR31" s="120"/>
      <c r="LS31" s="120"/>
      <c r="LT31" s="120"/>
      <c r="LU31" s="120"/>
      <c r="LV31" s="120"/>
      <c r="LW31" s="120"/>
      <c r="LX31" s="120"/>
      <c r="LY31" s="120"/>
      <c r="LZ31" s="121"/>
      <c r="MA31" s="119">
        <f>データ!DO7</f>
        <v>74.7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48.5</v>
      </c>
      <c r="EM52" s="118"/>
      <c r="EN52" s="118"/>
      <c r="EO52" s="118"/>
      <c r="EP52" s="118"/>
      <c r="EQ52" s="118"/>
      <c r="ER52" s="118"/>
      <c r="ES52" s="118"/>
      <c r="ET52" s="118"/>
      <c r="EU52" s="118"/>
      <c r="EV52" s="118"/>
      <c r="EW52" s="118"/>
      <c r="EX52" s="118"/>
      <c r="EY52" s="118"/>
      <c r="EZ52" s="118"/>
      <c r="FA52" s="118"/>
      <c r="FB52" s="118"/>
      <c r="FC52" s="118"/>
      <c r="FD52" s="118"/>
      <c r="FE52" s="118">
        <f>データ!BG7</f>
        <v>46.3</v>
      </c>
      <c r="FF52" s="118"/>
      <c r="FG52" s="118"/>
      <c r="FH52" s="118"/>
      <c r="FI52" s="118"/>
      <c r="FJ52" s="118"/>
      <c r="FK52" s="118"/>
      <c r="FL52" s="118"/>
      <c r="FM52" s="118"/>
      <c r="FN52" s="118"/>
      <c r="FO52" s="118"/>
      <c r="FP52" s="118"/>
      <c r="FQ52" s="118"/>
      <c r="FR52" s="118"/>
      <c r="FS52" s="118"/>
      <c r="FT52" s="118"/>
      <c r="FU52" s="118"/>
      <c r="FV52" s="118"/>
      <c r="FW52" s="118"/>
      <c r="FX52" s="118">
        <f>データ!BH7</f>
        <v>45.3</v>
      </c>
      <c r="FY52" s="118"/>
      <c r="FZ52" s="118"/>
      <c r="GA52" s="118"/>
      <c r="GB52" s="118"/>
      <c r="GC52" s="118"/>
      <c r="GD52" s="118"/>
      <c r="GE52" s="118"/>
      <c r="GF52" s="118"/>
      <c r="GG52" s="118"/>
      <c r="GH52" s="118"/>
      <c r="GI52" s="118"/>
      <c r="GJ52" s="118"/>
      <c r="GK52" s="118"/>
      <c r="GL52" s="118"/>
      <c r="GM52" s="118"/>
      <c r="GN52" s="118"/>
      <c r="GO52" s="118"/>
      <c r="GP52" s="118"/>
      <c r="GQ52" s="118">
        <f>データ!BI7</f>
        <v>43.4</v>
      </c>
      <c r="GR52" s="118"/>
      <c r="GS52" s="118"/>
      <c r="GT52" s="118"/>
      <c r="GU52" s="118"/>
      <c r="GV52" s="118"/>
      <c r="GW52" s="118"/>
      <c r="GX52" s="118"/>
      <c r="GY52" s="118"/>
      <c r="GZ52" s="118"/>
      <c r="HA52" s="118"/>
      <c r="HB52" s="118"/>
      <c r="HC52" s="118"/>
      <c r="HD52" s="118"/>
      <c r="HE52" s="118"/>
      <c r="HF52" s="118"/>
      <c r="HG52" s="118"/>
      <c r="HH52" s="118"/>
      <c r="HI52" s="118"/>
      <c r="HJ52" s="118">
        <f>データ!BJ7</f>
        <v>20.5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4299</v>
      </c>
      <c r="JD52" s="125"/>
      <c r="JE52" s="125"/>
      <c r="JF52" s="125"/>
      <c r="JG52" s="125"/>
      <c r="JH52" s="125"/>
      <c r="JI52" s="125"/>
      <c r="JJ52" s="125"/>
      <c r="JK52" s="125"/>
      <c r="JL52" s="125"/>
      <c r="JM52" s="125"/>
      <c r="JN52" s="125"/>
      <c r="JO52" s="125"/>
      <c r="JP52" s="125"/>
      <c r="JQ52" s="125"/>
      <c r="JR52" s="125"/>
      <c r="JS52" s="125"/>
      <c r="JT52" s="125"/>
      <c r="JU52" s="125"/>
      <c r="JV52" s="125">
        <f>データ!BR7</f>
        <v>3434</v>
      </c>
      <c r="JW52" s="125"/>
      <c r="JX52" s="125"/>
      <c r="JY52" s="125"/>
      <c r="JZ52" s="125"/>
      <c r="KA52" s="125"/>
      <c r="KB52" s="125"/>
      <c r="KC52" s="125"/>
      <c r="KD52" s="125"/>
      <c r="KE52" s="125"/>
      <c r="KF52" s="125"/>
      <c r="KG52" s="125"/>
      <c r="KH52" s="125"/>
      <c r="KI52" s="125"/>
      <c r="KJ52" s="125"/>
      <c r="KK52" s="125"/>
      <c r="KL52" s="125"/>
      <c r="KM52" s="125"/>
      <c r="KN52" s="125"/>
      <c r="KO52" s="125">
        <f>データ!BS7</f>
        <v>4140</v>
      </c>
      <c r="KP52" s="125"/>
      <c r="KQ52" s="125"/>
      <c r="KR52" s="125"/>
      <c r="KS52" s="125"/>
      <c r="KT52" s="125"/>
      <c r="KU52" s="125"/>
      <c r="KV52" s="125"/>
      <c r="KW52" s="125"/>
      <c r="KX52" s="125"/>
      <c r="KY52" s="125"/>
      <c r="KZ52" s="125"/>
      <c r="LA52" s="125"/>
      <c r="LB52" s="125"/>
      <c r="LC52" s="125"/>
      <c r="LD52" s="125"/>
      <c r="LE52" s="125"/>
      <c r="LF52" s="125"/>
      <c r="LG52" s="125"/>
      <c r="LH52" s="125">
        <f>データ!BT7</f>
        <v>3987</v>
      </c>
      <c r="LI52" s="125"/>
      <c r="LJ52" s="125"/>
      <c r="LK52" s="125"/>
      <c r="LL52" s="125"/>
      <c r="LM52" s="125"/>
      <c r="LN52" s="125"/>
      <c r="LO52" s="125"/>
      <c r="LP52" s="125"/>
      <c r="LQ52" s="125"/>
      <c r="LR52" s="125"/>
      <c r="LS52" s="125"/>
      <c r="LT52" s="125"/>
      <c r="LU52" s="125"/>
      <c r="LV52" s="125"/>
      <c r="LW52" s="125"/>
      <c r="LX52" s="125"/>
      <c r="LY52" s="125"/>
      <c r="LZ52" s="125"/>
      <c r="MA52" s="125">
        <f>データ!BU7</f>
        <v>1317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55025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29021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358.9</v>
      </c>
      <c r="KB77" s="120"/>
      <c r="KC77" s="120"/>
      <c r="KD77" s="120"/>
      <c r="KE77" s="120"/>
      <c r="KF77" s="120"/>
      <c r="KG77" s="120"/>
      <c r="KH77" s="120"/>
      <c r="KI77" s="120"/>
      <c r="KJ77" s="120"/>
      <c r="KK77" s="120"/>
      <c r="KL77" s="120"/>
      <c r="KM77" s="120"/>
      <c r="KN77" s="120"/>
      <c r="KO77" s="121"/>
      <c r="KP77" s="119">
        <f>データ!DA7</f>
        <v>271.5</v>
      </c>
      <c r="KQ77" s="120"/>
      <c r="KR77" s="120"/>
      <c r="KS77" s="120"/>
      <c r="KT77" s="120"/>
      <c r="KU77" s="120"/>
      <c r="KV77" s="120"/>
      <c r="KW77" s="120"/>
      <c r="KX77" s="120"/>
      <c r="KY77" s="120"/>
      <c r="KZ77" s="120"/>
      <c r="LA77" s="120"/>
      <c r="LB77" s="120"/>
      <c r="LC77" s="120"/>
      <c r="LD77" s="121"/>
      <c r="LE77" s="119">
        <f>データ!DB7</f>
        <v>176.6</v>
      </c>
      <c r="LF77" s="120"/>
      <c r="LG77" s="120"/>
      <c r="LH77" s="120"/>
      <c r="LI77" s="120"/>
      <c r="LJ77" s="120"/>
      <c r="LK77" s="120"/>
      <c r="LL77" s="120"/>
      <c r="LM77" s="120"/>
      <c r="LN77" s="120"/>
      <c r="LO77" s="120"/>
      <c r="LP77" s="120"/>
      <c r="LQ77" s="120"/>
      <c r="LR77" s="120"/>
      <c r="LS77" s="121"/>
      <c r="LT77" s="119">
        <f>データ!DC7</f>
        <v>96.7</v>
      </c>
      <c r="LU77" s="120"/>
      <c r="LV77" s="120"/>
      <c r="LW77" s="120"/>
      <c r="LX77" s="120"/>
      <c r="LY77" s="120"/>
      <c r="LZ77" s="120"/>
      <c r="MA77" s="120"/>
      <c r="MB77" s="120"/>
      <c r="MC77" s="120"/>
      <c r="MD77" s="120"/>
      <c r="ME77" s="120"/>
      <c r="MF77" s="120"/>
      <c r="MG77" s="120"/>
      <c r="MH77" s="121"/>
      <c r="MI77" s="119">
        <f>データ!DD7</f>
        <v>17.7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MAb4PCty/rH4YQlwJ8ScuxIIRlBS5cFJg22BLUXOYpl9Ue+RysoPSiSio9gShp/BL6WypGYqfmpwMDUruYizg==" saltValue="yly88+L/EtUT4pV+rlGku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107</v>
      </c>
      <c r="AX5" s="59" t="s">
        <v>108</v>
      </c>
      <c r="AY5" s="59" t="s">
        <v>109</v>
      </c>
      <c r="AZ5" s="59" t="s">
        <v>94</v>
      </c>
      <c r="BA5" s="59" t="s">
        <v>95</v>
      </c>
      <c r="BB5" s="59" t="s">
        <v>96</v>
      </c>
      <c r="BC5" s="59" t="s">
        <v>97</v>
      </c>
      <c r="BD5" s="59" t="s">
        <v>98</v>
      </c>
      <c r="BE5" s="59" t="s">
        <v>99</v>
      </c>
      <c r="BF5" s="59" t="s">
        <v>110</v>
      </c>
      <c r="BG5" s="59" t="s">
        <v>111</v>
      </c>
      <c r="BH5" s="59" t="s">
        <v>112</v>
      </c>
      <c r="BI5" s="59" t="s">
        <v>113</v>
      </c>
      <c r="BJ5" s="59" t="s">
        <v>114</v>
      </c>
      <c r="BK5" s="59" t="s">
        <v>94</v>
      </c>
      <c r="BL5" s="59" t="s">
        <v>95</v>
      </c>
      <c r="BM5" s="59" t="s">
        <v>96</v>
      </c>
      <c r="BN5" s="59" t="s">
        <v>97</v>
      </c>
      <c r="BO5" s="59" t="s">
        <v>98</v>
      </c>
      <c r="BP5" s="59" t="s">
        <v>99</v>
      </c>
      <c r="BQ5" s="59" t="s">
        <v>115</v>
      </c>
      <c r="BR5" s="59" t="s">
        <v>101</v>
      </c>
      <c r="BS5" s="59" t="s">
        <v>116</v>
      </c>
      <c r="BT5" s="59" t="s">
        <v>92</v>
      </c>
      <c r="BU5" s="59" t="s">
        <v>117</v>
      </c>
      <c r="BV5" s="59" t="s">
        <v>94</v>
      </c>
      <c r="BW5" s="59" t="s">
        <v>95</v>
      </c>
      <c r="BX5" s="59" t="s">
        <v>96</v>
      </c>
      <c r="BY5" s="59" t="s">
        <v>97</v>
      </c>
      <c r="BZ5" s="59" t="s">
        <v>98</v>
      </c>
      <c r="CA5" s="59" t="s">
        <v>99</v>
      </c>
      <c r="CB5" s="59" t="s">
        <v>118</v>
      </c>
      <c r="CC5" s="59" t="s">
        <v>119</v>
      </c>
      <c r="CD5" s="59" t="s">
        <v>116</v>
      </c>
      <c r="CE5" s="59" t="s">
        <v>92</v>
      </c>
      <c r="CF5" s="59" t="s">
        <v>120</v>
      </c>
      <c r="CG5" s="59" t="s">
        <v>94</v>
      </c>
      <c r="CH5" s="59" t="s">
        <v>95</v>
      </c>
      <c r="CI5" s="59" t="s">
        <v>96</v>
      </c>
      <c r="CJ5" s="59" t="s">
        <v>97</v>
      </c>
      <c r="CK5" s="59" t="s">
        <v>98</v>
      </c>
      <c r="CL5" s="59" t="s">
        <v>99</v>
      </c>
      <c r="CM5" s="150"/>
      <c r="CN5" s="150"/>
      <c r="CO5" s="59" t="s">
        <v>118</v>
      </c>
      <c r="CP5" s="59" t="s">
        <v>121</v>
      </c>
      <c r="CQ5" s="59" t="s">
        <v>107</v>
      </c>
      <c r="CR5" s="59" t="s">
        <v>122</v>
      </c>
      <c r="CS5" s="59" t="s">
        <v>120</v>
      </c>
      <c r="CT5" s="59" t="s">
        <v>94</v>
      </c>
      <c r="CU5" s="59" t="s">
        <v>95</v>
      </c>
      <c r="CV5" s="59" t="s">
        <v>96</v>
      </c>
      <c r="CW5" s="59" t="s">
        <v>97</v>
      </c>
      <c r="CX5" s="59" t="s">
        <v>98</v>
      </c>
      <c r="CY5" s="59" t="s">
        <v>99</v>
      </c>
      <c r="CZ5" s="59" t="s">
        <v>123</v>
      </c>
      <c r="DA5" s="59" t="s">
        <v>124</v>
      </c>
      <c r="DB5" s="59" t="s">
        <v>112</v>
      </c>
      <c r="DC5" s="59" t="s">
        <v>122</v>
      </c>
      <c r="DD5" s="59" t="s">
        <v>104</v>
      </c>
      <c r="DE5" s="59" t="s">
        <v>94</v>
      </c>
      <c r="DF5" s="59" t="s">
        <v>95</v>
      </c>
      <c r="DG5" s="59" t="s">
        <v>96</v>
      </c>
      <c r="DH5" s="59" t="s">
        <v>97</v>
      </c>
      <c r="DI5" s="59" t="s">
        <v>98</v>
      </c>
      <c r="DJ5" s="59" t="s">
        <v>35</v>
      </c>
      <c r="DK5" s="59" t="s">
        <v>125</v>
      </c>
      <c r="DL5" s="59" t="s">
        <v>119</v>
      </c>
      <c r="DM5" s="59" t="s">
        <v>112</v>
      </c>
      <c r="DN5" s="59" t="s">
        <v>126</v>
      </c>
      <c r="DO5" s="59" t="s">
        <v>120</v>
      </c>
      <c r="DP5" s="59" t="s">
        <v>94</v>
      </c>
      <c r="DQ5" s="59" t="s">
        <v>95</v>
      </c>
      <c r="DR5" s="59" t="s">
        <v>96</v>
      </c>
      <c r="DS5" s="59" t="s">
        <v>97</v>
      </c>
      <c r="DT5" s="59" t="s">
        <v>98</v>
      </c>
      <c r="DU5" s="59" t="s">
        <v>99</v>
      </c>
    </row>
    <row r="6" spans="1:125" s="66" customFormat="1" x14ac:dyDescent="0.15">
      <c r="A6" s="49" t="s">
        <v>127</v>
      </c>
      <c r="B6" s="60">
        <f>B8</f>
        <v>2020</v>
      </c>
      <c r="C6" s="60">
        <f t="shared" ref="C6:X6" si="1">C8</f>
        <v>12319</v>
      </c>
      <c r="D6" s="60">
        <f t="shared" si="1"/>
        <v>47</v>
      </c>
      <c r="E6" s="60">
        <f t="shared" si="1"/>
        <v>14</v>
      </c>
      <c r="F6" s="60">
        <f t="shared" si="1"/>
        <v>0</v>
      </c>
      <c r="G6" s="60">
        <f t="shared" si="1"/>
        <v>6</v>
      </c>
      <c r="H6" s="60" t="str">
        <f>SUBSTITUTE(H8,"　","")</f>
        <v>北海道恵庭市</v>
      </c>
      <c r="I6" s="60" t="str">
        <f t="shared" si="1"/>
        <v>恵庭駅西口駐車場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10</v>
      </c>
      <c r="S6" s="62" t="str">
        <f t="shared" si="1"/>
        <v>駅</v>
      </c>
      <c r="T6" s="62" t="str">
        <f t="shared" si="1"/>
        <v>無</v>
      </c>
      <c r="U6" s="63">
        <f t="shared" si="1"/>
        <v>1043</v>
      </c>
      <c r="V6" s="63">
        <f t="shared" si="1"/>
        <v>83</v>
      </c>
      <c r="W6" s="63">
        <f t="shared" si="1"/>
        <v>100</v>
      </c>
      <c r="X6" s="62" t="str">
        <f t="shared" si="1"/>
        <v>無</v>
      </c>
      <c r="Y6" s="64">
        <f>IF(Y8="-",NA(),Y8)</f>
        <v>72.2</v>
      </c>
      <c r="Z6" s="64">
        <f t="shared" ref="Z6:AH6" si="2">IF(Z8="-",NA(),Z8)</f>
        <v>67.599999999999994</v>
      </c>
      <c r="AA6" s="64">
        <f t="shared" si="2"/>
        <v>72.5</v>
      </c>
      <c r="AB6" s="64">
        <f t="shared" si="2"/>
        <v>71.2</v>
      </c>
      <c r="AC6" s="64">
        <f t="shared" si="2"/>
        <v>49.7</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48.5</v>
      </c>
      <c r="BG6" s="64">
        <f t="shared" ref="BG6:BO6" si="5">IF(BG8="-",NA(),BG8)</f>
        <v>46.3</v>
      </c>
      <c r="BH6" s="64">
        <f t="shared" si="5"/>
        <v>45.3</v>
      </c>
      <c r="BI6" s="64">
        <f t="shared" si="5"/>
        <v>43.4</v>
      </c>
      <c r="BJ6" s="64">
        <f t="shared" si="5"/>
        <v>20.5</v>
      </c>
      <c r="BK6" s="64">
        <f t="shared" si="5"/>
        <v>34.700000000000003</v>
      </c>
      <c r="BL6" s="64">
        <f t="shared" si="5"/>
        <v>39.6</v>
      </c>
      <c r="BM6" s="64">
        <f t="shared" si="5"/>
        <v>29</v>
      </c>
      <c r="BN6" s="64">
        <f t="shared" si="5"/>
        <v>32.9</v>
      </c>
      <c r="BO6" s="64">
        <f t="shared" si="5"/>
        <v>-121.8</v>
      </c>
      <c r="BP6" s="61" t="str">
        <f>IF(BP8="-","",IF(BP8="-","【-】","【"&amp;SUBSTITUTE(TEXT(BP8,"#,##0.0"),"-","△")&amp;"】"))</f>
        <v>【△65.9】</v>
      </c>
      <c r="BQ6" s="65">
        <f>IF(BQ8="-",NA(),BQ8)</f>
        <v>4299</v>
      </c>
      <c r="BR6" s="65">
        <f t="shared" ref="BR6:BZ6" si="6">IF(BR8="-",NA(),BR8)</f>
        <v>3434</v>
      </c>
      <c r="BS6" s="65">
        <f t="shared" si="6"/>
        <v>4140</v>
      </c>
      <c r="BT6" s="65">
        <f t="shared" si="6"/>
        <v>3987</v>
      </c>
      <c r="BU6" s="65">
        <f t="shared" si="6"/>
        <v>1317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128</v>
      </c>
      <c r="CM6" s="63">
        <f t="shared" ref="CM6:CN6" si="7">CM8</f>
        <v>55025</v>
      </c>
      <c r="CN6" s="63">
        <f t="shared" si="7"/>
        <v>29021</v>
      </c>
      <c r="CO6" s="64"/>
      <c r="CP6" s="64"/>
      <c r="CQ6" s="64"/>
      <c r="CR6" s="64"/>
      <c r="CS6" s="64"/>
      <c r="CT6" s="64"/>
      <c r="CU6" s="64"/>
      <c r="CV6" s="64"/>
      <c r="CW6" s="64"/>
      <c r="CX6" s="64"/>
      <c r="CY6" s="61" t="s">
        <v>129</v>
      </c>
      <c r="CZ6" s="64">
        <f>IF(CZ8="-",NA(),CZ8)</f>
        <v>358.9</v>
      </c>
      <c r="DA6" s="64">
        <f t="shared" ref="DA6:DI6" si="8">IF(DA8="-",NA(),DA8)</f>
        <v>271.5</v>
      </c>
      <c r="DB6" s="64">
        <f t="shared" si="8"/>
        <v>176.6</v>
      </c>
      <c r="DC6" s="64">
        <f t="shared" si="8"/>
        <v>96.7</v>
      </c>
      <c r="DD6" s="64">
        <f t="shared" si="8"/>
        <v>17.7</v>
      </c>
      <c r="DE6" s="64">
        <f t="shared" si="8"/>
        <v>62.8</v>
      </c>
      <c r="DF6" s="64">
        <f t="shared" si="8"/>
        <v>62.3</v>
      </c>
      <c r="DG6" s="64">
        <f t="shared" si="8"/>
        <v>87.9</v>
      </c>
      <c r="DH6" s="64">
        <f t="shared" si="8"/>
        <v>56.3</v>
      </c>
      <c r="DI6" s="64">
        <f t="shared" si="8"/>
        <v>70.3</v>
      </c>
      <c r="DJ6" s="61" t="str">
        <f>IF(DJ8="-","",IF(DJ8="-","【-】","【"&amp;SUBSTITUTE(TEXT(DJ8,"#,##0.0"),"-","△")&amp;"】"))</f>
        <v>【183.4】</v>
      </c>
      <c r="DK6" s="64">
        <f>IF(DK8="-",NA(),DK8)</f>
        <v>98.8</v>
      </c>
      <c r="DL6" s="64">
        <f t="shared" ref="DL6:DT6" si="9">IF(DL8="-",NA(),DL8)</f>
        <v>108.4</v>
      </c>
      <c r="DM6" s="64">
        <f t="shared" si="9"/>
        <v>115.7</v>
      </c>
      <c r="DN6" s="64">
        <f t="shared" si="9"/>
        <v>108.4</v>
      </c>
      <c r="DO6" s="64">
        <f t="shared" si="9"/>
        <v>74.7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130</v>
      </c>
      <c r="B7" s="60">
        <f t="shared" ref="B7:X7" si="10">B8</f>
        <v>2020</v>
      </c>
      <c r="C7" s="60">
        <f t="shared" si="10"/>
        <v>12319</v>
      </c>
      <c r="D7" s="60">
        <f t="shared" si="10"/>
        <v>47</v>
      </c>
      <c r="E7" s="60">
        <f t="shared" si="10"/>
        <v>14</v>
      </c>
      <c r="F7" s="60">
        <f t="shared" si="10"/>
        <v>0</v>
      </c>
      <c r="G7" s="60">
        <f t="shared" si="10"/>
        <v>6</v>
      </c>
      <c r="H7" s="60" t="str">
        <f t="shared" si="10"/>
        <v>北海道　恵庭市</v>
      </c>
      <c r="I7" s="60" t="str">
        <f t="shared" si="10"/>
        <v>恵庭駅西口駐車場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10</v>
      </c>
      <c r="S7" s="62" t="str">
        <f t="shared" si="10"/>
        <v>駅</v>
      </c>
      <c r="T7" s="62" t="str">
        <f t="shared" si="10"/>
        <v>無</v>
      </c>
      <c r="U7" s="63">
        <f t="shared" si="10"/>
        <v>1043</v>
      </c>
      <c r="V7" s="63">
        <f t="shared" si="10"/>
        <v>83</v>
      </c>
      <c r="W7" s="63">
        <f t="shared" si="10"/>
        <v>100</v>
      </c>
      <c r="X7" s="62" t="str">
        <f t="shared" si="10"/>
        <v>無</v>
      </c>
      <c r="Y7" s="64">
        <f>Y8</f>
        <v>72.2</v>
      </c>
      <c r="Z7" s="64">
        <f t="shared" ref="Z7:AH7" si="11">Z8</f>
        <v>67.599999999999994</v>
      </c>
      <c r="AA7" s="64">
        <f t="shared" si="11"/>
        <v>72.5</v>
      </c>
      <c r="AB7" s="64">
        <f t="shared" si="11"/>
        <v>71.2</v>
      </c>
      <c r="AC7" s="64">
        <f t="shared" si="11"/>
        <v>49.7</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48.5</v>
      </c>
      <c r="BG7" s="64">
        <f t="shared" ref="BG7:BO7" si="14">BG8</f>
        <v>46.3</v>
      </c>
      <c r="BH7" s="64">
        <f t="shared" si="14"/>
        <v>45.3</v>
      </c>
      <c r="BI7" s="64">
        <f t="shared" si="14"/>
        <v>43.4</v>
      </c>
      <c r="BJ7" s="64">
        <f t="shared" si="14"/>
        <v>20.5</v>
      </c>
      <c r="BK7" s="64">
        <f t="shared" si="14"/>
        <v>34.700000000000003</v>
      </c>
      <c r="BL7" s="64">
        <f t="shared" si="14"/>
        <v>39.6</v>
      </c>
      <c r="BM7" s="64">
        <f t="shared" si="14"/>
        <v>29</v>
      </c>
      <c r="BN7" s="64">
        <f t="shared" si="14"/>
        <v>32.9</v>
      </c>
      <c r="BO7" s="64">
        <f t="shared" si="14"/>
        <v>-121.8</v>
      </c>
      <c r="BP7" s="61"/>
      <c r="BQ7" s="65">
        <f>BQ8</f>
        <v>4299</v>
      </c>
      <c r="BR7" s="65">
        <f t="shared" ref="BR7:BZ7" si="15">BR8</f>
        <v>3434</v>
      </c>
      <c r="BS7" s="65">
        <f t="shared" si="15"/>
        <v>4140</v>
      </c>
      <c r="BT7" s="65">
        <f t="shared" si="15"/>
        <v>3987</v>
      </c>
      <c r="BU7" s="65">
        <f t="shared" si="15"/>
        <v>1317</v>
      </c>
      <c r="BV7" s="65">
        <f t="shared" si="15"/>
        <v>7123</v>
      </c>
      <c r="BW7" s="65">
        <f t="shared" si="15"/>
        <v>8017</v>
      </c>
      <c r="BX7" s="65">
        <f t="shared" si="15"/>
        <v>8137</v>
      </c>
      <c r="BY7" s="65">
        <f t="shared" si="15"/>
        <v>8005</v>
      </c>
      <c r="BZ7" s="65">
        <f t="shared" si="15"/>
        <v>2698</v>
      </c>
      <c r="CA7" s="63"/>
      <c r="CB7" s="64" t="s">
        <v>131</v>
      </c>
      <c r="CC7" s="64" t="s">
        <v>131</v>
      </c>
      <c r="CD7" s="64" t="s">
        <v>131</v>
      </c>
      <c r="CE7" s="64" t="s">
        <v>131</v>
      </c>
      <c r="CF7" s="64" t="s">
        <v>131</v>
      </c>
      <c r="CG7" s="64" t="s">
        <v>131</v>
      </c>
      <c r="CH7" s="64" t="s">
        <v>131</v>
      </c>
      <c r="CI7" s="64" t="s">
        <v>131</v>
      </c>
      <c r="CJ7" s="64" t="s">
        <v>131</v>
      </c>
      <c r="CK7" s="64" t="s">
        <v>132</v>
      </c>
      <c r="CL7" s="61"/>
      <c r="CM7" s="63">
        <f>CM8</f>
        <v>55025</v>
      </c>
      <c r="CN7" s="63">
        <f>CN8</f>
        <v>29021</v>
      </c>
      <c r="CO7" s="64" t="s">
        <v>131</v>
      </c>
      <c r="CP7" s="64" t="s">
        <v>131</v>
      </c>
      <c r="CQ7" s="64" t="s">
        <v>131</v>
      </c>
      <c r="CR7" s="64" t="s">
        <v>131</v>
      </c>
      <c r="CS7" s="64" t="s">
        <v>131</v>
      </c>
      <c r="CT7" s="64" t="s">
        <v>131</v>
      </c>
      <c r="CU7" s="64" t="s">
        <v>131</v>
      </c>
      <c r="CV7" s="64" t="s">
        <v>131</v>
      </c>
      <c r="CW7" s="64" t="s">
        <v>131</v>
      </c>
      <c r="CX7" s="64" t="s">
        <v>133</v>
      </c>
      <c r="CY7" s="61"/>
      <c r="CZ7" s="64">
        <f>CZ8</f>
        <v>358.9</v>
      </c>
      <c r="DA7" s="64">
        <f t="shared" ref="DA7:DI7" si="16">DA8</f>
        <v>271.5</v>
      </c>
      <c r="DB7" s="64">
        <f t="shared" si="16"/>
        <v>176.6</v>
      </c>
      <c r="DC7" s="64">
        <f t="shared" si="16"/>
        <v>96.7</v>
      </c>
      <c r="DD7" s="64">
        <f t="shared" si="16"/>
        <v>17.7</v>
      </c>
      <c r="DE7" s="64">
        <f t="shared" si="16"/>
        <v>62.8</v>
      </c>
      <c r="DF7" s="64">
        <f t="shared" si="16"/>
        <v>62.3</v>
      </c>
      <c r="DG7" s="64">
        <f t="shared" si="16"/>
        <v>87.9</v>
      </c>
      <c r="DH7" s="64">
        <f t="shared" si="16"/>
        <v>56.3</v>
      </c>
      <c r="DI7" s="64">
        <f t="shared" si="16"/>
        <v>70.3</v>
      </c>
      <c r="DJ7" s="61"/>
      <c r="DK7" s="64">
        <f>DK8</f>
        <v>98.8</v>
      </c>
      <c r="DL7" s="64">
        <f t="shared" ref="DL7:DT7" si="17">DL8</f>
        <v>108.4</v>
      </c>
      <c r="DM7" s="64">
        <f t="shared" si="17"/>
        <v>115.7</v>
      </c>
      <c r="DN7" s="64">
        <f t="shared" si="17"/>
        <v>108.4</v>
      </c>
      <c r="DO7" s="64">
        <f t="shared" si="17"/>
        <v>74.7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12319</v>
      </c>
      <c r="D8" s="67">
        <v>47</v>
      </c>
      <c r="E8" s="67">
        <v>14</v>
      </c>
      <c r="F8" s="67">
        <v>0</v>
      </c>
      <c r="G8" s="67">
        <v>6</v>
      </c>
      <c r="H8" s="67" t="s">
        <v>134</v>
      </c>
      <c r="I8" s="67" t="s">
        <v>135</v>
      </c>
      <c r="J8" s="67" t="s">
        <v>136</v>
      </c>
      <c r="K8" s="67" t="s">
        <v>137</v>
      </c>
      <c r="L8" s="67" t="s">
        <v>138</v>
      </c>
      <c r="M8" s="67" t="s">
        <v>139</v>
      </c>
      <c r="N8" s="67" t="s">
        <v>140</v>
      </c>
      <c r="O8" s="68" t="s">
        <v>141</v>
      </c>
      <c r="P8" s="69" t="s">
        <v>142</v>
      </c>
      <c r="Q8" s="69" t="s">
        <v>143</v>
      </c>
      <c r="R8" s="70">
        <v>10</v>
      </c>
      <c r="S8" s="69" t="s">
        <v>144</v>
      </c>
      <c r="T8" s="69" t="s">
        <v>145</v>
      </c>
      <c r="U8" s="70">
        <v>1043</v>
      </c>
      <c r="V8" s="70">
        <v>83</v>
      </c>
      <c r="W8" s="70">
        <v>100</v>
      </c>
      <c r="X8" s="69" t="s">
        <v>145</v>
      </c>
      <c r="Y8" s="71">
        <v>72.2</v>
      </c>
      <c r="Z8" s="71">
        <v>67.599999999999994</v>
      </c>
      <c r="AA8" s="71">
        <v>72.5</v>
      </c>
      <c r="AB8" s="71">
        <v>71.2</v>
      </c>
      <c r="AC8" s="71">
        <v>49.7</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48.5</v>
      </c>
      <c r="BG8" s="71">
        <v>46.3</v>
      </c>
      <c r="BH8" s="71">
        <v>45.3</v>
      </c>
      <c r="BI8" s="71">
        <v>43.4</v>
      </c>
      <c r="BJ8" s="71">
        <v>20.5</v>
      </c>
      <c r="BK8" s="71">
        <v>34.700000000000003</v>
      </c>
      <c r="BL8" s="71">
        <v>39.6</v>
      </c>
      <c r="BM8" s="71">
        <v>29</v>
      </c>
      <c r="BN8" s="71">
        <v>32.9</v>
      </c>
      <c r="BO8" s="71">
        <v>-121.8</v>
      </c>
      <c r="BP8" s="68">
        <v>-65.900000000000006</v>
      </c>
      <c r="BQ8" s="72">
        <v>4299</v>
      </c>
      <c r="BR8" s="72">
        <v>3434</v>
      </c>
      <c r="BS8" s="72">
        <v>4140</v>
      </c>
      <c r="BT8" s="73">
        <v>3987</v>
      </c>
      <c r="BU8" s="73">
        <v>1317</v>
      </c>
      <c r="BV8" s="72">
        <v>7123</v>
      </c>
      <c r="BW8" s="72">
        <v>8017</v>
      </c>
      <c r="BX8" s="72">
        <v>8137</v>
      </c>
      <c r="BY8" s="72">
        <v>8005</v>
      </c>
      <c r="BZ8" s="72">
        <v>2698</v>
      </c>
      <c r="CA8" s="70">
        <v>3932</v>
      </c>
      <c r="CB8" s="71" t="s">
        <v>138</v>
      </c>
      <c r="CC8" s="71" t="s">
        <v>138</v>
      </c>
      <c r="CD8" s="71" t="s">
        <v>138</v>
      </c>
      <c r="CE8" s="71" t="s">
        <v>138</v>
      </c>
      <c r="CF8" s="71" t="s">
        <v>138</v>
      </c>
      <c r="CG8" s="71" t="s">
        <v>138</v>
      </c>
      <c r="CH8" s="71" t="s">
        <v>138</v>
      </c>
      <c r="CI8" s="71" t="s">
        <v>138</v>
      </c>
      <c r="CJ8" s="71" t="s">
        <v>138</v>
      </c>
      <c r="CK8" s="71" t="s">
        <v>138</v>
      </c>
      <c r="CL8" s="68" t="s">
        <v>138</v>
      </c>
      <c r="CM8" s="70">
        <v>55025</v>
      </c>
      <c r="CN8" s="70">
        <v>29021</v>
      </c>
      <c r="CO8" s="71" t="s">
        <v>138</v>
      </c>
      <c r="CP8" s="71" t="s">
        <v>138</v>
      </c>
      <c r="CQ8" s="71" t="s">
        <v>138</v>
      </c>
      <c r="CR8" s="71" t="s">
        <v>138</v>
      </c>
      <c r="CS8" s="71" t="s">
        <v>138</v>
      </c>
      <c r="CT8" s="71" t="s">
        <v>138</v>
      </c>
      <c r="CU8" s="71" t="s">
        <v>138</v>
      </c>
      <c r="CV8" s="71" t="s">
        <v>138</v>
      </c>
      <c r="CW8" s="71" t="s">
        <v>138</v>
      </c>
      <c r="CX8" s="71" t="s">
        <v>138</v>
      </c>
      <c r="CY8" s="68" t="s">
        <v>138</v>
      </c>
      <c r="CZ8" s="71">
        <v>358.9</v>
      </c>
      <c r="DA8" s="71">
        <v>271.5</v>
      </c>
      <c r="DB8" s="71">
        <v>176.6</v>
      </c>
      <c r="DC8" s="71">
        <v>96.7</v>
      </c>
      <c r="DD8" s="71">
        <v>17.7</v>
      </c>
      <c r="DE8" s="71">
        <v>62.8</v>
      </c>
      <c r="DF8" s="71">
        <v>62.3</v>
      </c>
      <c r="DG8" s="71">
        <v>87.9</v>
      </c>
      <c r="DH8" s="71">
        <v>56.3</v>
      </c>
      <c r="DI8" s="71">
        <v>70.3</v>
      </c>
      <c r="DJ8" s="68">
        <v>183.4</v>
      </c>
      <c r="DK8" s="71">
        <v>98.8</v>
      </c>
      <c r="DL8" s="71">
        <v>108.4</v>
      </c>
      <c r="DM8" s="71">
        <v>115.7</v>
      </c>
      <c r="DN8" s="71">
        <v>108.4</v>
      </c>
      <c r="DO8" s="71">
        <v>74.7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2022-01-19T10:07:26Z</cp:lastPrinted>
  <dcterms:created xsi:type="dcterms:W3CDTF">2021-12-17T05:59:48Z</dcterms:created>
  <dcterms:modified xsi:type="dcterms:W3CDTF">2022-01-19T10:10:21Z</dcterms:modified>
  <cp:category/>
</cp:coreProperties>
</file>