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1913\Desktop\R4.1.14公営企業に係る経営比較分析表（令和2年度決算）の分析等について\【経営比較分析表】2020_012319_47_140\"/>
    </mc:Choice>
  </mc:AlternateContent>
  <xr:revisionPtr revIDLastSave="0" documentId="13_ncr:1_{8E214146-B73F-4561-A5DC-108C5F459E78}" xr6:coauthVersionLast="36" xr6:coauthVersionMax="36" xr10:uidLastSave="{00000000-0000-0000-0000-000000000000}"/>
  <workbookProtection workbookAlgorithmName="SHA-512" workbookHashValue="VCRwgsG25SJs64avnAbzav805qxT00FJxpVI1JDEVzHcjkgqfjgpqi8+ngGFbq+2Z/FU4N19gN1i8O5KrmfsEA==" workbookSaltValue="Y9WPJCCpXHjuuaVvI076u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CS30" i="4"/>
  <c r="MA51" i="4"/>
  <c r="BZ76" i="4"/>
  <c r="C11" i="5"/>
  <c r="D11" i="5"/>
  <c r="E11" i="5"/>
  <c r="B11" i="5"/>
  <c r="BK76" i="4" l="1"/>
  <c r="LH51" i="4"/>
  <c r="GQ30" i="4"/>
  <c r="LT76" i="4"/>
  <c r="GQ51" i="4"/>
  <c r="LH30" i="4"/>
  <c r="BZ51" i="4"/>
  <c r="BZ30" i="4"/>
  <c r="IE76" i="4"/>
  <c r="BG30" i="4"/>
  <c r="FX30" i="4"/>
  <c r="AV76" i="4"/>
  <c r="KO51" i="4"/>
  <c r="KO30" i="4"/>
  <c r="HP76" i="4"/>
  <c r="BG51" i="4"/>
  <c r="LE76" i="4"/>
  <c r="FX51" i="4"/>
  <c r="KP76" i="4"/>
  <c r="FE51" i="4"/>
  <c r="JV30" i="4"/>
  <c r="HA76" i="4"/>
  <c r="AN51" i="4"/>
  <c r="FE30" i="4"/>
  <c r="AN30" i="4"/>
  <c r="AG76" i="4"/>
  <c r="JV51" i="4"/>
  <c r="KA76" i="4"/>
  <c r="EL51" i="4"/>
  <c r="JC30" i="4"/>
  <c r="GL76" i="4"/>
  <c r="U51" i="4"/>
  <c r="EL30" i="4"/>
  <c r="R76" i="4"/>
  <c r="U30" i="4"/>
  <c r="JC51"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<sst xmlns="http://schemas.openxmlformats.org/spreadsheetml/2006/main" count="278" uniqueCount="135">
  <si>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</si>
  <si>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</si>
  <si>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</si>
  <si>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</si>
  <si>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</si>
  <si>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</si>
  <si>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</si>
  <si>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</si>
  <si>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</si>
  <si>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</si>
  <si>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</si>
  <si>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</si>
  <si>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</si>
  <si>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</si>
  <si>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</si>
  <si>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</si>
  <si>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</si>
  <si>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</si>
  <si>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</si>
  <si>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</si>
  <si>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</si>
  <si>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</si>
  <si>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</si>
  <si>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</si>
  <si>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</si>
  <si>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</si>
  <si>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</si>
  <si>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</si>
  <si>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</si>
  <si>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</si>
  <si>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</si>
  <si>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</si>
  <si>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</si>
  <si>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</si>
  <si>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</si>
  <si>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</si>
  <si>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</si>
  <si>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</si>
  <si>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</si>
  <si>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</si>
  <si>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</si>
  <si>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</si>
  <si>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</si>
  <si>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</si>
  <si>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</si>
  <si>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</si>
  <si>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</si>
  <si>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</si>
  <si>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</si>
  <si>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</si>
  <si>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</si>
  <si>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</si>
  <si>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</si>
  <si>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</si>
  <si>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</si>
  <si>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</si>
  <si>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</si>
  <si>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</si>
  <si>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</si>
  <si>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</si>
  <si>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</si>
  <si>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</si>
  <si>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</si>
  <si>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</si>
  <si>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</si>
  <si>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</si>
  <si>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</si>
  <si>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</si>
  <si>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</si>
  <si>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</si>
  <si>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</si>
  <si>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</si>
  <si>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</si>
  <si>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</si>
  <si>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</si>
  <si>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</si>
  <si>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</si>
  <si>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</si>
  <si>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</si>
  <si>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</si>
  <si>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</si>
  <si>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</si>
  <si>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</si>
  <si>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</si>
  <si>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</si>
  <si>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</si>
  <si>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</si>
  <si>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</si>
  <si>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</si>
  <si>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</si>
  <si>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</si>
  <si>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</si>
  <si>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</si>
  <si>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</si>
  <si>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</si>
  <si>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</si>
  <si>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</si>
  <si>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</si>
  <si>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</si>
  <si>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</si>
  <si>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</si>
  <si>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</si>
  <si>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t>
    <phoneticPr fontId="5"/>
  </si>
  <si>
    <t>当該値(N-4)</t>
    <phoneticPr fontId="5"/>
  </si>
  <si>
    <t>当該値(N-1)</t>
    <phoneticPr fontId="5"/>
  </si>
  <si>
    <t>当該値(N-3)</t>
    <phoneticPr fontId="5"/>
  </si>
  <si>
    <t>当該値(N-4)</t>
    <phoneticPr fontId="5"/>
  </si>
  <si>
    <t>当該値(N)</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</si>
  <si>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</si>
  <si>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</si>
  <si>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</si>
  <si>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</si>
  <si>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</si>
  <si>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</si>
  <si>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</si>
  <si>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恵庭駅東口駐車場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</si>
  <si>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</si>
  <si>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</si>
  <si>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</si>
  <si>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</si>
  <si>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</si>
  <si>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</si>
  <si>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</si>
  <si>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</si>
  <si>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</si>
  <si>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</si>
  <si>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</si>
  <si>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</si>
  <si>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</si>
  <si>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</si>
  <si>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</si>
  <si>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恵庭駅東口駐車場は、JR駅および医療機関に近接しており需要が非常に高い施設ですが、立地の特性上、回転数が少なく、また1日最大料金を設定しているため料金収入は頭打ちとなる傾向にあるため、近年の収益的収支比率は100を大きく超えている状態を継続しているものの、類似施設の平均値よりも下回っている状況です。
一方で、他会計補助金はゼロであり、補助金に頼らない運営ができています。
令和2年度は新型コロナウイルスの影響によって利用収入が大きく落ち込んだため、収益に関する各指標は昨年度より低下していますが、売上高GOP比率やEBITDAの数値は類似施設の平均値を上回る状態を保っています。</t>
    <rPh sb="0" eb="2">
      <t>エニワ</t>
    </rPh>
    <rPh sb="2" eb="3">
      <t>エキ</t>
    </rPh>
    <rPh sb="3" eb="5">
      <t>ヒガシグチ</t>
    </rPh>
    <rPh sb="5" eb="8">
      <t>チュウシャジョウ</t>
    </rPh>
    <rPh sb="12" eb="13">
      <t>エキ</t>
    </rPh>
    <rPh sb="16" eb="18">
      <t>イリョウ</t>
    </rPh>
    <rPh sb="18" eb="20">
      <t>キカン</t>
    </rPh>
    <rPh sb="21" eb="23">
      <t>キンセツ</t>
    </rPh>
    <rPh sb="27" eb="29">
      <t>ジュヨウ</t>
    </rPh>
    <rPh sb="30" eb="32">
      <t>ヒジョウ</t>
    </rPh>
    <rPh sb="33" eb="34">
      <t>タカ</t>
    </rPh>
    <rPh sb="35" eb="37">
      <t>シセツ</t>
    </rPh>
    <rPh sb="41" eb="43">
      <t>リッチ</t>
    </rPh>
    <rPh sb="44" eb="46">
      <t>トクセイ</t>
    </rPh>
    <rPh sb="46" eb="47">
      <t>ジョウ</t>
    </rPh>
    <rPh sb="48" eb="50">
      <t>カイテン</t>
    </rPh>
    <rPh sb="50" eb="51">
      <t>スウ</t>
    </rPh>
    <rPh sb="52" eb="53">
      <t>スク</t>
    </rPh>
    <rPh sb="59" eb="60">
      <t>ニチ</t>
    </rPh>
    <rPh sb="60" eb="62">
      <t>サイダイ</t>
    </rPh>
    <rPh sb="62" eb="64">
      <t>リョウキン</t>
    </rPh>
    <rPh sb="65" eb="67">
      <t>セッテイ</t>
    </rPh>
    <rPh sb="73" eb="75">
      <t>リョウキン</t>
    </rPh>
    <rPh sb="75" eb="77">
      <t>シュウニュウ</t>
    </rPh>
    <rPh sb="78" eb="80">
      <t>アタマウ</t>
    </rPh>
    <rPh sb="84" eb="86">
      <t>ケイコウ</t>
    </rPh>
    <rPh sb="92" eb="94">
      <t>キンネン</t>
    </rPh>
    <rPh sb="95" eb="98">
      <t>シュウエキテキ</t>
    </rPh>
    <rPh sb="98" eb="100">
      <t>シュウシ</t>
    </rPh>
    <rPh sb="100" eb="102">
      <t>ヒリツ</t>
    </rPh>
    <rPh sb="107" eb="108">
      <t>オオ</t>
    </rPh>
    <rPh sb="110" eb="111">
      <t>コ</t>
    </rPh>
    <rPh sb="115" eb="117">
      <t>ジョウタイ</t>
    </rPh>
    <rPh sb="118" eb="120">
      <t>ケイゾク</t>
    </rPh>
    <rPh sb="128" eb="130">
      <t>ルイジ</t>
    </rPh>
    <rPh sb="130" eb="132">
      <t>シセツ</t>
    </rPh>
    <rPh sb="133" eb="136">
      <t>ヘイキンチ</t>
    </rPh>
    <rPh sb="139" eb="141">
      <t>シタマワ</t>
    </rPh>
    <rPh sb="145" eb="147">
      <t>ジョウキョウ</t>
    </rPh>
    <rPh sb="151" eb="153">
      <t>イッポウ</t>
    </rPh>
    <rPh sb="155" eb="156">
      <t>タ</t>
    </rPh>
    <rPh sb="156" eb="158">
      <t>カイケイ</t>
    </rPh>
    <rPh sb="158" eb="161">
      <t>ホジョキン</t>
    </rPh>
    <rPh sb="168" eb="171">
      <t>ホジョキン</t>
    </rPh>
    <rPh sb="172" eb="173">
      <t>タヨ</t>
    </rPh>
    <rPh sb="176" eb="178">
      <t>ウンエイ</t>
    </rPh>
    <rPh sb="187" eb="189">
      <t>レイワ</t>
    </rPh>
    <rPh sb="190" eb="192">
      <t>ネンド</t>
    </rPh>
    <rPh sb="193" eb="195">
      <t>シンガタ</t>
    </rPh>
    <rPh sb="203" eb="205">
      <t>エイキョウ</t>
    </rPh>
    <rPh sb="211" eb="213">
      <t>シュウニュウ</t>
    </rPh>
    <rPh sb="214" eb="215">
      <t>オオ</t>
    </rPh>
    <rPh sb="217" eb="218">
      <t>オ</t>
    </rPh>
    <rPh sb="219" eb="220">
      <t>コ</t>
    </rPh>
    <rPh sb="225" eb="227">
      <t>シュウエキ</t>
    </rPh>
    <rPh sb="228" eb="229">
      <t>カン</t>
    </rPh>
    <rPh sb="231" eb="232">
      <t>カク</t>
    </rPh>
    <rPh sb="232" eb="234">
      <t>シヒョウ</t>
    </rPh>
    <rPh sb="235" eb="238">
      <t>サクネンド</t>
    </rPh>
    <rPh sb="240" eb="242">
      <t>テイカ</t>
    </rPh>
    <rPh sb="249" eb="251">
      <t>ウリアゲ</t>
    </rPh>
    <rPh sb="251" eb="252">
      <t>ダカ</t>
    </rPh>
    <rPh sb="255" eb="257">
      <t>ヒリツ</t>
    </rPh>
    <rPh sb="265" eb="267">
      <t>スウチ</t>
    </rPh>
    <rPh sb="268" eb="270">
      <t>ルイジ</t>
    </rPh>
    <rPh sb="270" eb="272">
      <t>シセツ</t>
    </rPh>
    <rPh sb="273" eb="276">
      <t>ヘイキンチ</t>
    </rPh>
    <rPh sb="280" eb="282">
      <t>ジョウタイ</t>
    </rPh>
    <rPh sb="283" eb="284">
      <t>タモ</t>
    </rPh>
    <phoneticPr fontId="5"/>
  </si>
  <si>
    <t>当駐車場は平成19年度に整備した青空駐車場であり、固定資産は土地及び一部の機器類のみでありますが、機器は導入後10年以上経過しており、残存価値はほとんどなく故障対応も増加してきている状況であるため、今後の大規模更新を視野に入れていく必要があります。
土地についてはJR駅近接という立地条件上、地価は非常に高いものとなっています。
当初整備分の償還は既に終了し、その後大規模更新を行っていないため、現在の企業債残高対料金収入比率はゼロとなっています。</t>
    <rPh sb="135" eb="137">
      <t>キンセツ</t>
    </rPh>
    <rPh sb="198" eb="200">
      <t>ゲンザイ</t>
    </rPh>
    <phoneticPr fontId="5"/>
  </si>
  <si>
    <t>当駐車場は快速電車が停車するJR駅および医療機関に近接しており、需要は高いものの、利用の中心はJR通勤者をはじめとした長時間利用者であり、回転数が伸びないため稼働率の数値は類似施設の平均値から大きく下回っている状態にあり、令和2年度は新型コロナウイルスの影響により利用が落ち込んだことによって、稼働率は昨年からさらに下回っている状況です。</t>
    <rPh sb="25" eb="27">
      <t>キンセツ</t>
    </rPh>
    <rPh sb="32" eb="34">
      <t>ジュヨウ</t>
    </rPh>
    <rPh sb="35" eb="36">
      <t>タカ</t>
    </rPh>
    <rPh sb="62" eb="65">
      <t>リヨウシャ</t>
    </rPh>
    <rPh sb="69" eb="72">
      <t>カイテンスウ</t>
    </rPh>
    <rPh sb="73" eb="74">
      <t>ノ</t>
    </rPh>
    <rPh sb="86" eb="88">
      <t>ルイジ</t>
    </rPh>
    <rPh sb="88" eb="90">
      <t>シセツ</t>
    </rPh>
    <rPh sb="91" eb="94">
      <t>ヘイキンチ</t>
    </rPh>
    <rPh sb="96" eb="97">
      <t>オオ</t>
    </rPh>
    <rPh sb="99" eb="101">
      <t>シタマワ</t>
    </rPh>
    <rPh sb="105" eb="107">
      <t>ジョウタイ</t>
    </rPh>
    <rPh sb="111" eb="113">
      <t>レイワ</t>
    </rPh>
    <rPh sb="114" eb="116">
      <t>ネンド</t>
    </rPh>
    <rPh sb="117" eb="119">
      <t>シンガタ</t>
    </rPh>
    <rPh sb="127" eb="129">
      <t>エイキョウ</t>
    </rPh>
    <rPh sb="147" eb="149">
      <t>カドウ</t>
    </rPh>
    <rPh sb="149" eb="150">
      <t>リツ</t>
    </rPh>
    <rPh sb="151" eb="153">
      <t>サクネン</t>
    </rPh>
    <rPh sb="158" eb="160">
      <t>シタマワ</t>
    </rPh>
    <rPh sb="164" eb="166">
      <t>ジョウキョウ</t>
    </rPh>
    <phoneticPr fontId="5"/>
  </si>
  <si>
    <t>当市が有する市内6カ所の駐車場については、全てがJR駅周辺に位置しているため、利便性が高く周知も広まってきたこともあり、ある程度安定した利用があります。
しかし令和2年度は全駐車場で新型コロナウイルスの影響を強く受け、6駐車場の中でも高い収益状況を保っていた恵庭駅東口駐車場でも大きな減収となりました。
今後の利用人数や収支の状況の推移に注視しながら、老朽化の進んでいる設備の更新等を見据え、収益状況の改善に引き続き努めていく必要があります。</t>
    <rPh sb="80" eb="82">
      <t>レイワ</t>
    </rPh>
    <rPh sb="83" eb="85">
      <t>ネンド</t>
    </rPh>
    <rPh sb="86" eb="87">
      <t>ゼン</t>
    </rPh>
    <rPh sb="87" eb="90">
      <t>チュウシャジョウ</t>
    </rPh>
    <rPh sb="104" eb="105">
      <t>ツヨ</t>
    </rPh>
    <rPh sb="106" eb="107">
      <t>ウ</t>
    </rPh>
    <rPh sb="129" eb="131">
      <t>エニワ</t>
    </rPh>
    <rPh sb="131" eb="132">
      <t>エキ</t>
    </rPh>
    <rPh sb="132" eb="134">
      <t>ヒガシグチ</t>
    </rPh>
    <rPh sb="134" eb="137">
      <t>チュウシャジョウ</t>
    </rPh>
    <rPh sb="139" eb="140">
      <t>オオ</t>
    </rPh>
    <rPh sb="142" eb="144">
      <t>ゲンシュウ</t>
    </rPh>
    <rPh sb="152" eb="154">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</si>
</sst>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155.80000000000001</c:v>
                </c:pt>
                <c:pt idx="1">
                  <c:v>292.8</c:v>
                </c:pt>
                <c:pt idx="2">
                  <c:v>265.39999999999998</c:v>
                </c:pt>
                <c:pt idx="3">
                  <c:v>278.8</c:v>
                </c:pt>
                <c:pt idx="4">
                  <c:v>187.2</c:v>
                </c:pt>
              </c:numCache>
            </c:numRef>
          </c:val>
          <c:extLst>
            <c:ext xmlns:c16="http://schemas.microsoft.com/office/drawing/2014/chart" uri="{C3380CC4-5D6E-409C-BE32-E72D297353CC}">
              <c16:uniqueId val="{00000000-C069-4281-AC90-5F50091405B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C069-4281-AC90-5F50091405B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30.2</c:v>
                </c:pt>
                <c:pt idx="1">
                  <c:v>0</c:v>
                </c:pt>
                <c:pt idx="2">
                  <c:v>0</c:v>
                </c:pt>
                <c:pt idx="3">
                  <c:v>0</c:v>
                </c:pt>
                <c:pt idx="4">
                  <c:v>0</c:v>
                </c:pt>
              </c:numCache>
            </c:numRef>
          </c:val>
          <c:extLst>
            <c:ext xmlns:c16="http://schemas.microsoft.com/office/drawing/2014/chart" uri="{C3380CC4-5D6E-409C-BE32-E72D297353CC}">
              <c16:uniqueId val="{00000000-67EE-4858-B100-E3E07066178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67EE-4858-B100-E3E07066178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02D-4598-878B-A0A95BD4650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02D-4598-878B-A0A95BD4650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113-4ECC-B96A-8F81A92DB2E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113-4ECC-B96A-8F81A92DB2E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DA-44C6-BB02-0369C789249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FFDA-44C6-BB02-0369C789249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30E-4637-99C1-A27A13DF41C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030E-4637-99C1-A27A13DF41C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86.7</c:v>
                </c:pt>
                <c:pt idx="1">
                  <c:v>93.3</c:v>
                </c:pt>
                <c:pt idx="2">
                  <c:v>93.3</c:v>
                </c:pt>
                <c:pt idx="3">
                  <c:v>91.4</c:v>
                </c:pt>
                <c:pt idx="4">
                  <c:v>69.5</c:v>
                </c:pt>
              </c:numCache>
            </c:numRef>
          </c:val>
          <c:extLst>
            <c:ext xmlns:c16="http://schemas.microsoft.com/office/drawing/2014/chart" uri="{C3380CC4-5D6E-409C-BE32-E72D297353CC}">
              <c16:uniqueId val="{00000000-C0CB-411D-85B1-8720F0CE176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C0CB-411D-85B1-8720F0CE176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66.2</c:v>
                </c:pt>
                <c:pt idx="1">
                  <c:v>66.099999999999994</c:v>
                </c:pt>
                <c:pt idx="2">
                  <c:v>63.1</c:v>
                </c:pt>
                <c:pt idx="3">
                  <c:v>64.099999999999994</c:v>
                </c:pt>
                <c:pt idx="4">
                  <c:v>46.6</c:v>
                </c:pt>
              </c:numCache>
            </c:numRef>
          </c:val>
          <c:extLst>
            <c:ext xmlns:c16="http://schemas.microsoft.com/office/drawing/2014/chart" uri="{C3380CC4-5D6E-409C-BE32-E72D297353CC}">
              <c16:uniqueId val="{00000000-C770-4700-A77C-B26EC529229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C770-4700-A77C-B26EC529229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9244</c:v>
                </c:pt>
                <c:pt idx="1">
                  <c:v>9569</c:v>
                </c:pt>
                <c:pt idx="2">
                  <c:v>8791</c:v>
                </c:pt>
                <c:pt idx="3">
                  <c:v>9516</c:v>
                </c:pt>
                <c:pt idx="4">
                  <c:v>4539</c:v>
                </c:pt>
              </c:numCache>
            </c:numRef>
          </c:val>
          <c:extLst>
            <c:ext xmlns:c16="http://schemas.microsoft.com/office/drawing/2014/chart" uri="{C3380CC4-5D6E-409C-BE32-E72D297353CC}">
              <c16:uniqueId val="{00000000-D516-4A95-AFE6-185DFABDA1B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D516-4A95-AFE6-185DFABDA1B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F49" zoomScale="70" zoomScaleNormal="7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北海道恵庭市　恵庭駅東口駐車場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1328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155.80000000000001</v>
      </c>
      <c r="V31" s="110"/>
      <c r="W31" s="110"/>
      <c r="X31" s="110"/>
      <c r="Y31" s="110"/>
      <c r="Z31" s="110"/>
      <c r="AA31" s="110"/>
      <c r="AB31" s="110"/>
      <c r="AC31" s="110"/>
      <c r="AD31" s="110"/>
      <c r="AE31" s="110"/>
      <c r="AF31" s="110"/>
      <c r="AG31" s="110"/>
      <c r="AH31" s="110"/>
      <c r="AI31" s="110"/>
      <c r="AJ31" s="110"/>
      <c r="AK31" s="110"/>
      <c r="AL31" s="110"/>
      <c r="AM31" s="110"/>
      <c r="AN31" s="110">
        <f>データ!Z7</f>
        <v>292.8</v>
      </c>
      <c r="AO31" s="110"/>
      <c r="AP31" s="110"/>
      <c r="AQ31" s="110"/>
      <c r="AR31" s="110"/>
      <c r="AS31" s="110"/>
      <c r="AT31" s="110"/>
      <c r="AU31" s="110"/>
      <c r="AV31" s="110"/>
      <c r="AW31" s="110"/>
      <c r="AX31" s="110"/>
      <c r="AY31" s="110"/>
      <c r="AZ31" s="110"/>
      <c r="BA31" s="110"/>
      <c r="BB31" s="110"/>
      <c r="BC31" s="110"/>
      <c r="BD31" s="110"/>
      <c r="BE31" s="110"/>
      <c r="BF31" s="110"/>
      <c r="BG31" s="110">
        <f>データ!AA7</f>
        <v>265.39999999999998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278.8</v>
      </c>
      <c r="CA31" s="110"/>
      <c r="CB31" s="110"/>
      <c r="CC31" s="110"/>
      <c r="CD31" s="110"/>
      <c r="CE31" s="110"/>
      <c r="CF31" s="110"/>
      <c r="CG31" s="110"/>
      <c r="CH31" s="110"/>
      <c r="CI31" s="110"/>
      <c r="CJ31" s="110"/>
      <c r="CK31" s="110"/>
      <c r="CL31" s="110"/>
      <c r="CM31" s="110"/>
      <c r="CN31" s="110"/>
      <c r="CO31" s="110"/>
      <c r="CP31" s="110"/>
      <c r="CQ31" s="110"/>
      <c r="CR31" s="110"/>
      <c r="CS31" s="110">
        <f>データ!AC7</f>
        <v>187.2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86.7</v>
      </c>
      <c r="JD31" s="81"/>
      <c r="JE31" s="81"/>
      <c r="JF31" s="81"/>
      <c r="JG31" s="81"/>
      <c r="JH31" s="81"/>
      <c r="JI31" s="81"/>
      <c r="JJ31" s="81"/>
      <c r="JK31" s="81"/>
      <c r="JL31" s="81"/>
      <c r="JM31" s="81"/>
      <c r="JN31" s="81"/>
      <c r="JO31" s="81"/>
      <c r="JP31" s="81"/>
      <c r="JQ31" s="81"/>
      <c r="JR31" s="81"/>
      <c r="JS31" s="81"/>
      <c r="JT31" s="81"/>
      <c r="JU31" s="82"/>
      <c r="JV31" s="80">
        <f>データ!DL7</f>
        <v>93.3</v>
      </c>
      <c r="JW31" s="81"/>
      <c r="JX31" s="81"/>
      <c r="JY31" s="81"/>
      <c r="JZ31" s="81"/>
      <c r="KA31" s="81"/>
      <c r="KB31" s="81"/>
      <c r="KC31" s="81"/>
      <c r="KD31" s="81"/>
      <c r="KE31" s="81"/>
      <c r="KF31" s="81"/>
      <c r="KG31" s="81"/>
      <c r="KH31" s="81"/>
      <c r="KI31" s="81"/>
      <c r="KJ31" s="81"/>
      <c r="KK31" s="81"/>
      <c r="KL31" s="81"/>
      <c r="KM31" s="81"/>
      <c r="KN31" s="82"/>
      <c r="KO31" s="80">
        <f>データ!DM7</f>
        <v>93.3</v>
      </c>
      <c r="KP31" s="81"/>
      <c r="KQ31" s="81"/>
      <c r="KR31" s="81"/>
      <c r="KS31" s="81"/>
      <c r="KT31" s="81"/>
      <c r="KU31" s="81"/>
      <c r="KV31" s="81"/>
      <c r="KW31" s="81"/>
      <c r="KX31" s="81"/>
      <c r="KY31" s="81"/>
      <c r="KZ31" s="81"/>
      <c r="LA31" s="81"/>
      <c r="LB31" s="81"/>
      <c r="LC31" s="81"/>
      <c r="LD31" s="81"/>
      <c r="LE31" s="81"/>
      <c r="LF31" s="81"/>
      <c r="LG31" s="82"/>
      <c r="LH31" s="80">
        <f>データ!DN7</f>
        <v>91.4</v>
      </c>
      <c r="LI31" s="81"/>
      <c r="LJ31" s="81"/>
      <c r="LK31" s="81"/>
      <c r="LL31" s="81"/>
      <c r="LM31" s="81"/>
      <c r="LN31" s="81"/>
      <c r="LO31" s="81"/>
      <c r="LP31" s="81"/>
      <c r="LQ31" s="81"/>
      <c r="LR31" s="81"/>
      <c r="LS31" s="81"/>
      <c r="LT31" s="81"/>
      <c r="LU31" s="81"/>
      <c r="LV31" s="81"/>
      <c r="LW31" s="81"/>
      <c r="LX31" s="81"/>
      <c r="LY31" s="81"/>
      <c r="LZ31" s="82"/>
      <c r="MA31" s="80">
        <f>データ!DO7</f>
        <v>69.5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66.2</v>
      </c>
      <c r="EM52" s="110"/>
      <c r="EN52" s="110"/>
      <c r="EO52" s="110"/>
      <c r="EP52" s="110"/>
      <c r="EQ52" s="110"/>
      <c r="ER52" s="110"/>
      <c r="ES52" s="110"/>
      <c r="ET52" s="110"/>
      <c r="EU52" s="110"/>
      <c r="EV52" s="110"/>
      <c r="EW52" s="110"/>
      <c r="EX52" s="110"/>
      <c r="EY52" s="110"/>
      <c r="EZ52" s="110"/>
      <c r="FA52" s="110"/>
      <c r="FB52" s="110"/>
      <c r="FC52" s="110"/>
      <c r="FD52" s="110"/>
      <c r="FE52" s="110">
        <f>データ!BG7</f>
        <v>66.099999999999994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63.1</v>
      </c>
      <c r="FY52" s="110"/>
      <c r="FZ52" s="110"/>
      <c r="GA52" s="110"/>
      <c r="GB52" s="110"/>
      <c r="GC52" s="110"/>
      <c r="GD52" s="110"/>
      <c r="GE52" s="110"/>
      <c r="GF52" s="110"/>
      <c r="GG52" s="110"/>
      <c r="GH52" s="110"/>
      <c r="GI52" s="110"/>
      <c r="GJ52" s="110"/>
      <c r="GK52" s="110"/>
      <c r="GL52" s="110"/>
      <c r="GM52" s="110"/>
      <c r="GN52" s="110"/>
      <c r="GO52" s="110"/>
      <c r="GP52" s="110"/>
      <c r="GQ52" s="110">
        <f>データ!BI7</f>
        <v>64.099999999999994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46.6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9244</v>
      </c>
      <c r="JD52" s="106"/>
      <c r="JE52" s="106"/>
      <c r="JF52" s="106"/>
      <c r="JG52" s="106"/>
      <c r="JH52" s="106"/>
      <c r="JI52" s="106"/>
      <c r="JJ52" s="106"/>
      <c r="JK52" s="106"/>
      <c r="JL52" s="106"/>
      <c r="JM52" s="106"/>
      <c r="JN52" s="106"/>
      <c r="JO52" s="106"/>
      <c r="JP52" s="106"/>
      <c r="JQ52" s="106"/>
      <c r="JR52" s="106"/>
      <c r="JS52" s="106"/>
      <c r="JT52" s="106"/>
      <c r="JU52" s="106"/>
      <c r="JV52" s="106">
        <f>データ!BR7</f>
        <v>9569</v>
      </c>
      <c r="JW52" s="106"/>
      <c r="JX52" s="106"/>
      <c r="JY52" s="106"/>
      <c r="JZ52" s="106"/>
      <c r="KA52" s="106"/>
      <c r="KB52" s="106"/>
      <c r="KC52" s="106"/>
      <c r="KD52" s="106"/>
      <c r="KE52" s="106"/>
      <c r="KF52" s="106"/>
      <c r="KG52" s="106"/>
      <c r="KH52" s="106"/>
      <c r="KI52" s="106"/>
      <c r="KJ52" s="106"/>
      <c r="KK52" s="106"/>
      <c r="KL52" s="106"/>
      <c r="KM52" s="106"/>
      <c r="KN52" s="106"/>
      <c r="KO52" s="106">
        <f>データ!BS7</f>
        <v>8791</v>
      </c>
      <c r="KP52" s="106"/>
      <c r="KQ52" s="106"/>
      <c r="KR52" s="106"/>
      <c r="KS52" s="106"/>
      <c r="KT52" s="106"/>
      <c r="KU52" s="106"/>
      <c r="KV52" s="106"/>
      <c r="KW52" s="106"/>
      <c r="KX52" s="106"/>
      <c r="KY52" s="106"/>
      <c r="KZ52" s="106"/>
      <c r="LA52" s="106"/>
      <c r="LB52" s="106"/>
      <c r="LC52" s="106"/>
      <c r="LD52" s="106"/>
      <c r="LE52" s="106"/>
      <c r="LF52" s="106"/>
      <c r="LG52" s="106"/>
      <c r="LH52" s="106">
        <f>データ!BT7</f>
        <v>9516</v>
      </c>
      <c r="LI52" s="106"/>
      <c r="LJ52" s="106"/>
      <c r="LK52" s="106"/>
      <c r="LL52" s="106"/>
      <c r="LM52" s="106"/>
      <c r="LN52" s="106"/>
      <c r="LO52" s="106"/>
      <c r="LP52" s="106"/>
      <c r="LQ52" s="106"/>
      <c r="LR52" s="106"/>
      <c r="LS52" s="106"/>
      <c r="LT52" s="106"/>
      <c r="LU52" s="106"/>
      <c r="LV52" s="106"/>
      <c r="LW52" s="106"/>
      <c r="LX52" s="106"/>
      <c r="LY52" s="106"/>
      <c r="LZ52" s="106"/>
      <c r="MA52" s="106">
        <f>データ!BU7</f>
        <v>4539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79602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29021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30.2</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xUsK7ZwhhGS73PQIG5n9tG3Bz8TgSbDRSUqdGgmR74rPIrbsTqbHeWO5ahx4wWBmROufDL1CmwlAozWEoQMiNw==" saltValue="5y1A7FLmoK0UdNf1c1rax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101</v>
      </c>
      <c r="AW5" s="59" t="s">
        <v>100</v>
      </c>
      <c r="AX5" s="59" t="s">
        <v>92</v>
      </c>
      <c r="AY5" s="59" t="s">
        <v>102</v>
      </c>
      <c r="AZ5" s="59" t="s">
        <v>94</v>
      </c>
      <c r="BA5" s="59" t="s">
        <v>95</v>
      </c>
      <c r="BB5" s="59" t="s">
        <v>96</v>
      </c>
      <c r="BC5" s="59" t="s">
        <v>97</v>
      </c>
      <c r="BD5" s="59" t="s">
        <v>98</v>
      </c>
      <c r="BE5" s="59" t="s">
        <v>99</v>
      </c>
      <c r="BF5" s="59" t="s">
        <v>103</v>
      </c>
      <c r="BG5" s="59" t="s">
        <v>101</v>
      </c>
      <c r="BH5" s="59" t="s">
        <v>91</v>
      </c>
      <c r="BI5" s="59" t="s">
        <v>104</v>
      </c>
      <c r="BJ5" s="59" t="s">
        <v>102</v>
      </c>
      <c r="BK5" s="59" t="s">
        <v>94</v>
      </c>
      <c r="BL5" s="59" t="s">
        <v>95</v>
      </c>
      <c r="BM5" s="59" t="s">
        <v>96</v>
      </c>
      <c r="BN5" s="59" t="s">
        <v>97</v>
      </c>
      <c r="BO5" s="59" t="s">
        <v>98</v>
      </c>
      <c r="BP5" s="59" t="s">
        <v>99</v>
      </c>
      <c r="BQ5" s="59" t="s">
        <v>89</v>
      </c>
      <c r="BR5" s="59" t="s">
        <v>105</v>
      </c>
      <c r="BS5" s="59" t="s">
        <v>100</v>
      </c>
      <c r="BT5" s="59" t="s">
        <v>92</v>
      </c>
      <c r="BU5" s="59" t="s">
        <v>93</v>
      </c>
      <c r="BV5" s="59" t="s">
        <v>94</v>
      </c>
      <c r="BW5" s="59" t="s">
        <v>95</v>
      </c>
      <c r="BX5" s="59" t="s">
        <v>96</v>
      </c>
      <c r="BY5" s="59" t="s">
        <v>97</v>
      </c>
      <c r="BZ5" s="59" t="s">
        <v>98</v>
      </c>
      <c r="CA5" s="59" t="s">
        <v>99</v>
      </c>
      <c r="CB5" s="59" t="s">
        <v>106</v>
      </c>
      <c r="CC5" s="59" t="s">
        <v>101</v>
      </c>
      <c r="CD5" s="59" t="s">
        <v>100</v>
      </c>
      <c r="CE5" s="59" t="s">
        <v>104</v>
      </c>
      <c r="CF5" s="59" t="s">
        <v>93</v>
      </c>
      <c r="CG5" s="59" t="s">
        <v>94</v>
      </c>
      <c r="CH5" s="59" t="s">
        <v>95</v>
      </c>
      <c r="CI5" s="59" t="s">
        <v>96</v>
      </c>
      <c r="CJ5" s="59" t="s">
        <v>97</v>
      </c>
      <c r="CK5" s="59" t="s">
        <v>98</v>
      </c>
      <c r="CL5" s="59" t="s">
        <v>99</v>
      </c>
      <c r="CM5" s="150"/>
      <c r="CN5" s="150"/>
      <c r="CO5" s="59" t="s">
        <v>89</v>
      </c>
      <c r="CP5" s="59" t="s">
        <v>101</v>
      </c>
      <c r="CQ5" s="59" t="s">
        <v>100</v>
      </c>
      <c r="CR5" s="59" t="s">
        <v>92</v>
      </c>
      <c r="CS5" s="59" t="s">
        <v>107</v>
      </c>
      <c r="CT5" s="59" t="s">
        <v>94</v>
      </c>
      <c r="CU5" s="59" t="s">
        <v>95</v>
      </c>
      <c r="CV5" s="59" t="s">
        <v>96</v>
      </c>
      <c r="CW5" s="59" t="s">
        <v>97</v>
      </c>
      <c r="CX5" s="59" t="s">
        <v>98</v>
      </c>
      <c r="CY5" s="59" t="s">
        <v>99</v>
      </c>
      <c r="CZ5" s="59" t="s">
        <v>89</v>
      </c>
      <c r="DA5" s="59" t="s">
        <v>101</v>
      </c>
      <c r="DB5" s="59" t="s">
        <v>108</v>
      </c>
      <c r="DC5" s="59" t="s">
        <v>92</v>
      </c>
      <c r="DD5" s="59" t="s">
        <v>93</v>
      </c>
      <c r="DE5" s="59" t="s">
        <v>94</v>
      </c>
      <c r="DF5" s="59" t="s">
        <v>95</v>
      </c>
      <c r="DG5" s="59" t="s">
        <v>96</v>
      </c>
      <c r="DH5" s="59" t="s">
        <v>97</v>
      </c>
      <c r="DI5" s="59" t="s">
        <v>98</v>
      </c>
      <c r="DJ5" s="59" t="s">
        <v>35</v>
      </c>
      <c r="DK5" s="59" t="s">
        <v>89</v>
      </c>
      <c r="DL5" s="59" t="s">
        <v>109</v>
      </c>
      <c r="DM5" s="59" t="s">
        <v>91</v>
      </c>
      <c r="DN5" s="59" t="s">
        <v>92</v>
      </c>
      <c r="DO5" s="59" t="s">
        <v>107</v>
      </c>
      <c r="DP5" s="59" t="s">
        <v>94</v>
      </c>
      <c r="DQ5" s="59" t="s">
        <v>95</v>
      </c>
      <c r="DR5" s="59" t="s">
        <v>96</v>
      </c>
      <c r="DS5" s="59" t="s">
        <v>97</v>
      </c>
      <c r="DT5" s="59" t="s">
        <v>98</v>
      </c>
      <c r="DU5" s="59" t="s">
        <v>99</v>
      </c>
    </row>
    <row r="6" spans="1:125" s="66" customFormat="1" x14ac:dyDescent="0.15">
      <c r="A6" s="49" t="s">
        <v>110</v>
      </c>
      <c r="B6" s="60">
        <f>B8</f>
        <v>2020</v>
      </c>
      <c r="C6" s="60">
        <f t="shared" ref="C6:X6" si="1">C8</f>
        <v>12319</v>
      </c>
      <c r="D6" s="60">
        <f t="shared" si="1"/>
        <v>47</v>
      </c>
      <c r="E6" s="60">
        <f t="shared" si="1"/>
        <v>14</v>
      </c>
      <c r="F6" s="60">
        <f t="shared" si="1"/>
        <v>0</v>
      </c>
      <c r="G6" s="60">
        <f t="shared" si="1"/>
        <v>1</v>
      </c>
      <c r="H6" s="60" t="str">
        <f>SUBSTITUTE(H8,"　","")</f>
        <v>北海道恵庭市</v>
      </c>
      <c r="I6" s="60" t="str">
        <f t="shared" si="1"/>
        <v>恵庭駅東口駐車場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13</v>
      </c>
      <c r="S6" s="62" t="str">
        <f t="shared" si="1"/>
        <v>駅</v>
      </c>
      <c r="T6" s="62" t="str">
        <f t="shared" si="1"/>
        <v>無</v>
      </c>
      <c r="U6" s="63">
        <f t="shared" si="1"/>
        <v>1328</v>
      </c>
      <c r="V6" s="63">
        <f t="shared" si="1"/>
        <v>105</v>
      </c>
      <c r="W6" s="63">
        <f t="shared" si="1"/>
        <v>100</v>
      </c>
      <c r="X6" s="62" t="str">
        <f t="shared" si="1"/>
        <v>無</v>
      </c>
      <c r="Y6" s="64">
        <f>IF(Y8="-",NA(),Y8)</f>
        <v>155.80000000000001</v>
      </c>
      <c r="Z6" s="64">
        <f t="shared" ref="Z6:AH6" si="2">IF(Z8="-",NA(),Z8)</f>
        <v>292.8</v>
      </c>
      <c r="AA6" s="64">
        <f t="shared" si="2"/>
        <v>265.39999999999998</v>
      </c>
      <c r="AB6" s="64">
        <f t="shared" si="2"/>
        <v>278.8</v>
      </c>
      <c r="AC6" s="64">
        <f t="shared" si="2"/>
        <v>187.2</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66.2</v>
      </c>
      <c r="BG6" s="64">
        <f t="shared" ref="BG6:BO6" si="5">IF(BG8="-",NA(),BG8)</f>
        <v>66.099999999999994</v>
      </c>
      <c r="BH6" s="64">
        <f t="shared" si="5"/>
        <v>63.1</v>
      </c>
      <c r="BI6" s="64">
        <f t="shared" si="5"/>
        <v>64.099999999999994</v>
      </c>
      <c r="BJ6" s="64">
        <f t="shared" si="5"/>
        <v>46.6</v>
      </c>
      <c r="BK6" s="64">
        <f t="shared" si="5"/>
        <v>34.700000000000003</v>
      </c>
      <c r="BL6" s="64">
        <f t="shared" si="5"/>
        <v>39.6</v>
      </c>
      <c r="BM6" s="64">
        <f t="shared" si="5"/>
        <v>29</v>
      </c>
      <c r="BN6" s="64">
        <f t="shared" si="5"/>
        <v>32.9</v>
      </c>
      <c r="BO6" s="64">
        <f t="shared" si="5"/>
        <v>-121.8</v>
      </c>
      <c r="BP6" s="61" t="str">
        <f>IF(BP8="-","",IF(BP8="-","【-】","【"&amp;SUBSTITUTE(TEXT(BP8,"#,##0.0"),"-","△")&amp;"】"))</f>
        <v>【△65.9】</v>
      </c>
      <c r="BQ6" s="65">
        <f>IF(BQ8="-",NA(),BQ8)</f>
        <v>9244</v>
      </c>
      <c r="BR6" s="65">
        <f t="shared" ref="BR6:BZ6" si="6">IF(BR8="-",NA(),BR8)</f>
        <v>9569</v>
      </c>
      <c r="BS6" s="65">
        <f t="shared" si="6"/>
        <v>8791</v>
      </c>
      <c r="BT6" s="65">
        <f t="shared" si="6"/>
        <v>9516</v>
      </c>
      <c r="BU6" s="65">
        <f t="shared" si="6"/>
        <v>4539</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111</v>
      </c>
      <c r="CM6" s="63">
        <f t="shared" ref="CM6:CN6" si="7">CM8</f>
        <v>79602</v>
      </c>
      <c r="CN6" s="63">
        <f t="shared" si="7"/>
        <v>29021</v>
      </c>
      <c r="CO6" s="64"/>
      <c r="CP6" s="64"/>
      <c r="CQ6" s="64"/>
      <c r="CR6" s="64"/>
      <c r="CS6" s="64"/>
      <c r="CT6" s="64"/>
      <c r="CU6" s="64"/>
      <c r="CV6" s="64"/>
      <c r="CW6" s="64"/>
      <c r="CX6" s="64"/>
      <c r="CY6" s="61" t="s">
        <v>111</v>
      </c>
      <c r="CZ6" s="64">
        <f>IF(CZ8="-",NA(),CZ8)</f>
        <v>30.2</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86.7</v>
      </c>
      <c r="DL6" s="64">
        <f t="shared" ref="DL6:DT6" si="9">IF(DL8="-",NA(),DL8)</f>
        <v>93.3</v>
      </c>
      <c r="DM6" s="64">
        <f t="shared" si="9"/>
        <v>93.3</v>
      </c>
      <c r="DN6" s="64">
        <f t="shared" si="9"/>
        <v>91.4</v>
      </c>
      <c r="DO6" s="64">
        <f t="shared" si="9"/>
        <v>69.5</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112</v>
      </c>
      <c r="B7" s="60">
        <f t="shared" ref="B7:X7" si="10">B8</f>
        <v>2020</v>
      </c>
      <c r="C7" s="60">
        <f t="shared" si="10"/>
        <v>12319</v>
      </c>
      <c r="D7" s="60">
        <f t="shared" si="10"/>
        <v>47</v>
      </c>
      <c r="E7" s="60">
        <f t="shared" si="10"/>
        <v>14</v>
      </c>
      <c r="F7" s="60">
        <f t="shared" si="10"/>
        <v>0</v>
      </c>
      <c r="G7" s="60">
        <f t="shared" si="10"/>
        <v>1</v>
      </c>
      <c r="H7" s="60" t="str">
        <f t="shared" si="10"/>
        <v>北海道　恵庭市</v>
      </c>
      <c r="I7" s="60" t="str">
        <f t="shared" si="10"/>
        <v>恵庭駅東口駐車場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13</v>
      </c>
      <c r="S7" s="62" t="str">
        <f t="shared" si="10"/>
        <v>駅</v>
      </c>
      <c r="T7" s="62" t="str">
        <f t="shared" si="10"/>
        <v>無</v>
      </c>
      <c r="U7" s="63">
        <f t="shared" si="10"/>
        <v>1328</v>
      </c>
      <c r="V7" s="63">
        <f t="shared" si="10"/>
        <v>105</v>
      </c>
      <c r="W7" s="63">
        <f t="shared" si="10"/>
        <v>100</v>
      </c>
      <c r="X7" s="62" t="str">
        <f t="shared" si="10"/>
        <v>無</v>
      </c>
      <c r="Y7" s="64">
        <f>Y8</f>
        <v>155.80000000000001</v>
      </c>
      <c r="Z7" s="64">
        <f t="shared" ref="Z7:AH7" si="11">Z8</f>
        <v>292.8</v>
      </c>
      <c r="AA7" s="64">
        <f t="shared" si="11"/>
        <v>265.39999999999998</v>
      </c>
      <c r="AB7" s="64">
        <f t="shared" si="11"/>
        <v>278.8</v>
      </c>
      <c r="AC7" s="64">
        <f t="shared" si="11"/>
        <v>187.2</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66.2</v>
      </c>
      <c r="BG7" s="64">
        <f t="shared" ref="BG7:BO7" si="14">BG8</f>
        <v>66.099999999999994</v>
      </c>
      <c r="BH7" s="64">
        <f t="shared" si="14"/>
        <v>63.1</v>
      </c>
      <c r="BI7" s="64">
        <f t="shared" si="14"/>
        <v>64.099999999999994</v>
      </c>
      <c r="BJ7" s="64">
        <f t="shared" si="14"/>
        <v>46.6</v>
      </c>
      <c r="BK7" s="64">
        <f t="shared" si="14"/>
        <v>34.700000000000003</v>
      </c>
      <c r="BL7" s="64">
        <f t="shared" si="14"/>
        <v>39.6</v>
      </c>
      <c r="BM7" s="64">
        <f t="shared" si="14"/>
        <v>29</v>
      </c>
      <c r="BN7" s="64">
        <f t="shared" si="14"/>
        <v>32.9</v>
      </c>
      <c r="BO7" s="64">
        <f t="shared" si="14"/>
        <v>-121.8</v>
      </c>
      <c r="BP7" s="61"/>
      <c r="BQ7" s="65">
        <f>BQ8</f>
        <v>9244</v>
      </c>
      <c r="BR7" s="65">
        <f t="shared" ref="BR7:BZ7" si="15">BR8</f>
        <v>9569</v>
      </c>
      <c r="BS7" s="65">
        <f t="shared" si="15"/>
        <v>8791</v>
      </c>
      <c r="BT7" s="65">
        <f t="shared" si="15"/>
        <v>9516</v>
      </c>
      <c r="BU7" s="65">
        <f t="shared" si="15"/>
        <v>4539</v>
      </c>
      <c r="BV7" s="65">
        <f t="shared" si="15"/>
        <v>7123</v>
      </c>
      <c r="BW7" s="65">
        <f t="shared" si="15"/>
        <v>8017</v>
      </c>
      <c r="BX7" s="65">
        <f t="shared" si="15"/>
        <v>8137</v>
      </c>
      <c r="BY7" s="65">
        <f t="shared" si="15"/>
        <v>8005</v>
      </c>
      <c r="BZ7" s="65">
        <f t="shared" si="15"/>
        <v>2698</v>
      </c>
      <c r="CA7" s="63"/>
      <c r="CB7" s="64" t="s">
        <v>113</v>
      </c>
      <c r="CC7" s="64" t="s">
        <v>113</v>
      </c>
      <c r="CD7" s="64" t="s">
        <v>113</v>
      </c>
      <c r="CE7" s="64" t="s">
        <v>113</v>
      </c>
      <c r="CF7" s="64" t="s">
        <v>113</v>
      </c>
      <c r="CG7" s="64" t="s">
        <v>113</v>
      </c>
      <c r="CH7" s="64" t="s">
        <v>113</v>
      </c>
      <c r="CI7" s="64" t="s">
        <v>113</v>
      </c>
      <c r="CJ7" s="64" t="s">
        <v>113</v>
      </c>
      <c r="CK7" s="64" t="s">
        <v>111</v>
      </c>
      <c r="CL7" s="61"/>
      <c r="CM7" s="63">
        <f>CM8</f>
        <v>79602</v>
      </c>
      <c r="CN7" s="63">
        <f>CN8</f>
        <v>29021</v>
      </c>
      <c r="CO7" s="64" t="s">
        <v>113</v>
      </c>
      <c r="CP7" s="64" t="s">
        <v>113</v>
      </c>
      <c r="CQ7" s="64" t="s">
        <v>113</v>
      </c>
      <c r="CR7" s="64" t="s">
        <v>113</v>
      </c>
      <c r="CS7" s="64" t="s">
        <v>113</v>
      </c>
      <c r="CT7" s="64" t="s">
        <v>113</v>
      </c>
      <c r="CU7" s="64" t="s">
        <v>113</v>
      </c>
      <c r="CV7" s="64" t="s">
        <v>113</v>
      </c>
      <c r="CW7" s="64" t="s">
        <v>113</v>
      </c>
      <c r="CX7" s="64" t="s">
        <v>111</v>
      </c>
      <c r="CY7" s="61"/>
      <c r="CZ7" s="64">
        <f>CZ8</f>
        <v>30.2</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86.7</v>
      </c>
      <c r="DL7" s="64">
        <f t="shared" ref="DL7:DT7" si="17">DL8</f>
        <v>93.3</v>
      </c>
      <c r="DM7" s="64">
        <f t="shared" si="17"/>
        <v>93.3</v>
      </c>
      <c r="DN7" s="64">
        <f t="shared" si="17"/>
        <v>91.4</v>
      </c>
      <c r="DO7" s="64">
        <f t="shared" si="17"/>
        <v>69.5</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12319</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13</v>
      </c>
      <c r="S8" s="69" t="s">
        <v>124</v>
      </c>
      <c r="T8" s="69" t="s">
        <v>125</v>
      </c>
      <c r="U8" s="70">
        <v>1328</v>
      </c>
      <c r="V8" s="70">
        <v>105</v>
      </c>
      <c r="W8" s="70">
        <v>100</v>
      </c>
      <c r="X8" s="69" t="s">
        <v>125</v>
      </c>
      <c r="Y8" s="71">
        <v>155.80000000000001</v>
      </c>
      <c r="Z8" s="71">
        <v>292.8</v>
      </c>
      <c r="AA8" s="71">
        <v>265.39999999999998</v>
      </c>
      <c r="AB8" s="71">
        <v>278.8</v>
      </c>
      <c r="AC8" s="71">
        <v>187.2</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66.2</v>
      </c>
      <c r="BG8" s="71">
        <v>66.099999999999994</v>
      </c>
      <c r="BH8" s="71">
        <v>63.1</v>
      </c>
      <c r="BI8" s="71">
        <v>64.099999999999994</v>
      </c>
      <c r="BJ8" s="71">
        <v>46.6</v>
      </c>
      <c r="BK8" s="71">
        <v>34.700000000000003</v>
      </c>
      <c r="BL8" s="71">
        <v>39.6</v>
      </c>
      <c r="BM8" s="71">
        <v>29</v>
      </c>
      <c r="BN8" s="71">
        <v>32.9</v>
      </c>
      <c r="BO8" s="71">
        <v>-121.8</v>
      </c>
      <c r="BP8" s="68">
        <v>-65.900000000000006</v>
      </c>
      <c r="BQ8" s="72">
        <v>9244</v>
      </c>
      <c r="BR8" s="72">
        <v>9569</v>
      </c>
      <c r="BS8" s="72">
        <v>8791</v>
      </c>
      <c r="BT8" s="73">
        <v>9516</v>
      </c>
      <c r="BU8" s="73">
        <v>4539</v>
      </c>
      <c r="BV8" s="72">
        <v>7123</v>
      </c>
      <c r="BW8" s="72">
        <v>8017</v>
      </c>
      <c r="BX8" s="72">
        <v>8137</v>
      </c>
      <c r="BY8" s="72">
        <v>8005</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79602</v>
      </c>
      <c r="CN8" s="70">
        <v>29021</v>
      </c>
      <c r="CO8" s="71" t="s">
        <v>118</v>
      </c>
      <c r="CP8" s="71" t="s">
        <v>118</v>
      </c>
      <c r="CQ8" s="71" t="s">
        <v>118</v>
      </c>
      <c r="CR8" s="71" t="s">
        <v>118</v>
      </c>
      <c r="CS8" s="71" t="s">
        <v>118</v>
      </c>
      <c r="CT8" s="71" t="s">
        <v>118</v>
      </c>
      <c r="CU8" s="71" t="s">
        <v>118</v>
      </c>
      <c r="CV8" s="71" t="s">
        <v>118</v>
      </c>
      <c r="CW8" s="71" t="s">
        <v>118</v>
      </c>
      <c r="CX8" s="71" t="s">
        <v>118</v>
      </c>
      <c r="CY8" s="68" t="s">
        <v>118</v>
      </c>
      <c r="CZ8" s="71">
        <v>30.2</v>
      </c>
      <c r="DA8" s="71">
        <v>0</v>
      </c>
      <c r="DB8" s="71">
        <v>0</v>
      </c>
      <c r="DC8" s="71">
        <v>0</v>
      </c>
      <c r="DD8" s="71">
        <v>0</v>
      </c>
      <c r="DE8" s="71">
        <v>62.8</v>
      </c>
      <c r="DF8" s="71">
        <v>62.3</v>
      </c>
      <c r="DG8" s="71">
        <v>87.9</v>
      </c>
      <c r="DH8" s="71">
        <v>56.3</v>
      </c>
      <c r="DI8" s="71">
        <v>70.3</v>
      </c>
      <c r="DJ8" s="68">
        <v>183.4</v>
      </c>
      <c r="DK8" s="71">
        <v>86.7</v>
      </c>
      <c r="DL8" s="71">
        <v>93.3</v>
      </c>
      <c r="DM8" s="71">
        <v>93.3</v>
      </c>
      <c r="DN8" s="71">
        <v>91.4</v>
      </c>
      <c r="DO8" s="71">
        <v>69.5</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cp:lastPrinted>2022-01-19T10:06:48Z</cp:lastPrinted>
  <dcterms:created xsi:type="dcterms:W3CDTF">2021-12-17T05:59:44Z</dcterms:created>
  <dcterms:modified xsi:type="dcterms:W3CDTF">2022-01-19T10:10:36Z</dcterms:modified>
  <cp:category/>
</cp:coreProperties>
</file>