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enwdoc-sv\030 生活環境部\030 生活環境課\03駐車場\01一般照会\R5\経営比較分析表\04財政課提出後修正（石狩振興局指摘）\【修正済】各駐車場データ\"/>
    </mc:Choice>
  </mc:AlternateContent>
  <xr:revisionPtr revIDLastSave="0" documentId="13_ncr:1_{0CF8D244-FB73-415B-9DB2-0227CC91DFC6}" xr6:coauthVersionLast="36" xr6:coauthVersionMax="36" xr10:uidLastSave="{00000000-0000-0000-0000-000000000000}"/>
  <workbookProtection workbookAlgorithmName="SHA-512" workbookHashValue="i5+hlFgKJ/mB7AUTh9eW3JIxnIXL6Fh+6AJ+J34KI4IUM75bRCAYTqf8x2Otg9xbQkLUtS1yBFZiZynMBLCIlA==" workbookSaltValue="1JUPWLEcm+xb944tUPcltg==" workbookSpinCount="100000" lockStructure="1"/>
  <bookViews>
    <workbookView xWindow="0" yWindow="0" windowWidth="20490" windowHeight="72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HJ30" i="4"/>
  <c r="CS30" i="4"/>
  <c r="BZ76" i="4"/>
  <c r="IT76" i="4"/>
  <c r="CS51" i="4"/>
  <c r="MA51" i="4"/>
  <c r="C11" i="5"/>
  <c r="D11" i="5"/>
  <c r="E11" i="5"/>
  <c r="B11" i="5"/>
  <c r="BK76" i="4" l="1"/>
  <c r="LH51" i="4"/>
  <c r="BZ51" i="4"/>
  <c r="BZ30" i="4"/>
  <c r="LT76" i="4"/>
  <c r="GQ51" i="4"/>
  <c r="LH30" i="4"/>
  <c r="GQ30" i="4"/>
  <c r="IE76" i="4"/>
  <c r="FX30" i="4"/>
  <c r="BG30" i="4"/>
  <c r="KO30" i="4"/>
  <c r="BG51" i="4"/>
  <c r="AV76" i="4"/>
  <c r="KO51" i="4"/>
  <c r="LE76" i="4"/>
  <c r="FX51" i="4"/>
  <c r="HP76" i="4"/>
  <c r="HA76" i="4"/>
  <c r="AN51" i="4"/>
  <c r="FE30" i="4"/>
  <c r="AN30" i="4"/>
  <c r="KP76" i="4"/>
  <c r="JV30" i="4"/>
  <c r="AG76" i="4"/>
  <c r="JV51" i="4"/>
  <c r="FE51" i="4"/>
  <c r="KA76" i="4"/>
  <c r="EL51" i="4"/>
  <c r="JC30" i="4"/>
  <c r="JC51" i="4"/>
  <c r="GL76" i="4"/>
  <c r="U51" i="4"/>
  <c r="EL30" i="4"/>
  <c r="R76" i="4"/>
  <c r="U30"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<sst xmlns="http://schemas.openxmlformats.org/spreadsheetml/2006/main" count="278" uniqueCount="135">
  <si>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</si>
  <si>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</si>
  <si>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</si>
  <si>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</si>
  <si>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</si>
  <si>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</si>
  <si>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</si>
  <si>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</si>
  <si>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</si>
  <si>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</si>
  <si>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</si>
  <si>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</si>
  <si>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</si>
  <si>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</si>
  <si>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</si>
  <si>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</si>
  <si>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</si>
  <si>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</si>
  <si>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</si>
  <si>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</si>
  <si>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</si>
  <si>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</si>
  <si>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</si>
  <si>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</si>
  <si>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</si>
  <si>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</si>
  <si>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</si>
  <si>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</si>
  <si>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</si>
  <si>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</si>
  <si>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</si>
  <si>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</si>
  <si>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</si>
  <si>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</si>
  <si>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</si>
  <si>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</si>
  <si>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</si>
  <si>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</si>
  <si>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</si>
  <si>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</si>
  <si>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</si>
  <si>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</si>
  <si>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</si>
  <si>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</si>
  <si>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</si>
  <si>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</si>
  <si>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</si>
  <si>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</si>
  <si>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</si>
  <si>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</si>
  <si>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</si>
  <si>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</si>
  <si>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</si>
  <si>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</si>
  <si>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</si>
  <si>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</si>
  <si>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</si>
  <si>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</si>
  <si>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</si>
  <si>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</si>
  <si>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</si>
  <si>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</si>
  <si>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</si>
  <si>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</si>
  <si>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</si>
  <si>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</si>
  <si>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</si>
  <si>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</si>
  <si>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</si>
  <si>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</si>
  <si>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</si>
  <si>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</si>
  <si>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</si>
  <si>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</si>
  <si>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</si>
  <si>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</si>
  <si>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</si>
  <si>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</si>
  <si>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</si>
  <si>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</si>
  <si>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</si>
  <si>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</si>
  <si>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</si>
  <si>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</si>
  <si>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</si>
  <si>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</si>
  <si>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</si>
  <si>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</si>
  <si>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</si>
  <si>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</si>
  <si>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</si>
  <si>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</si>
  <si>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</si>
  <si>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</si>
  <si>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</si>
  <si>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</si>
  <si>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</si>
  <si>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</si>
  <si>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</si>
  <si>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</si>
  <si>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</si>
  <si>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</si>
  <si>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</si>
  <si>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</si>
  <si>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当該値(N-4)</t>
    <phoneticPr fontId="5"/>
  </si>
  <si>
    <t>当該値(N)</t>
    <phoneticPr fontId="5"/>
  </si>
  <si>
    <t>当該値(N-1)</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</si>
  <si>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</si>
  <si>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</si>
  <si>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</si>
  <si>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</si>
  <si>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</si>
  <si>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</si>
  <si>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</si>
  <si>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北海道　恵庭市</t>
  </si>
  <si>
    <t>恵み野跨線橋高架下西駐車場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</si>
  <si>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</si>
  <si>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</si>
  <si>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</si>
  <si>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</si>
  <si>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</si>
  <si>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</si>
  <si>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</si>
  <si>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</si>
  <si>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</si>
  <si>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</si>
  <si>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</si>
  <si>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</si>
  <si>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</si>
  <si>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</si>
  <si>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</si>
  <si>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JR駅に近接しており需要が高い当駐車場は、新型コロナウイルスの影響によって使用料収入が落ち込んだ令和2年度以降、利用台数・使用料収入ともに回復傾向にあります。
 しかし、一般会計からの繰入金、他会計からの補助金、地方債などに頼らない安定した経営ができている一方で、収容台数が少なく、1日最大料金を設定していることから料金収入が伸びない傾向にあり、収益的収支比率、売上高GOP比率、EBITDAは令和2年度以降改善されていますが、収益的収支比率、EBITDAは類似施設平均値と比較して下回っている状況にあります。</t>
    <phoneticPr fontId="5"/>
  </si>
  <si>
    <t xml:space="preserve">
　当駐車場はJR駅に近接しており、需要が高い施設です。利用の中心はJR通勤者をはじめとした長時間利用者であることから、回転数が伸びず、稼働率の数値は類似施設の平均値から大きく下回っている状況です。
　令和2年度に新型コロナウィルスの影響により低下した稼働率は、令和3年度以降緩やかな回復傾向となっています。</t>
    <phoneticPr fontId="5"/>
  </si>
  <si>
    <t xml:space="preserve">
　当駐車場はJR駅に近接しており利便性が高く、また平成21年度に整備して相当期間が経過しているため周知が進んでおり、安定した利用がある状況です。
　令和2年度の新型コロナウィルスの影響で落ち込んだ当駐車場の利用台数や利用料収入については回復傾向にありますが、老朽化の進んでいる機器設備の更新を見据え、さらなる収益の改善や市営駐車場の管理体制の見直しなどを検討していく必要があります。</t>
    <phoneticPr fontId="5"/>
  </si>
  <si>
    <t>　
　当駐車場は平成21年度に整備した青空駐車場であり、固定資産は土地及び設備機器であります。機器は導入から10年以上経過しており、法定耐用年数を超過していることから残存価値はなく、また故障対応が増加している状況であることから、今後の大規模更新を視野に入れていく必要があります。
　土地については国道高架下であるためゼロとなっています。
　また企業債残高対料金収入比率は整備分の借入は既に償還が終わっており、また一般会計等の負担はないことから、ゼロとなっています。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</si>
</sst>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47.5</c:v>
                </c:pt>
                <c:pt idx="1">
                  <c:v>113.5</c:v>
                </c:pt>
                <c:pt idx="2">
                  <c:v>109.8</c:v>
                </c:pt>
                <c:pt idx="3">
                  <c:v>122.8</c:v>
                </c:pt>
                <c:pt idx="4">
                  <c:v>146.80000000000001</c:v>
                </c:pt>
              </c:numCache>
            </c:numRef>
          </c:val>
          <c:extLst>
            <c:ext xmlns:c16="http://schemas.microsoft.com/office/drawing/2014/chart" uri="{C3380CC4-5D6E-409C-BE32-E72D297353CC}">
              <c16:uniqueId val="{00000000-E788-4981-9BCA-2B609FD7C3D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788-4981-9BCA-2B609FD7C3D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F47-438A-8620-BB3FB90E91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5F47-438A-8620-BB3FB90E91E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738-47A3-8CA2-D4DEE43B013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738-47A3-8CA2-D4DEE43B013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273-4147-8629-27D3533635E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73-4147-8629-27D3533635E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A07-4668-9981-F3621FBA8A3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A07-4668-9981-F3621FBA8A3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D25-41E9-A2A2-D07040337F7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7D25-41E9-A2A2-D07040337F7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37</c:v>
                </c:pt>
                <c:pt idx="1">
                  <c:v>39.700000000000003</c:v>
                </c:pt>
                <c:pt idx="2">
                  <c:v>35.6</c:v>
                </c:pt>
                <c:pt idx="3">
                  <c:v>37</c:v>
                </c:pt>
                <c:pt idx="4">
                  <c:v>46.6</c:v>
                </c:pt>
              </c:numCache>
            </c:numRef>
          </c:val>
          <c:extLst>
            <c:ext xmlns:c16="http://schemas.microsoft.com/office/drawing/2014/chart" uri="{C3380CC4-5D6E-409C-BE32-E72D297353CC}">
              <c16:uniqueId val="{00000000-3EF4-476E-ABDE-D285D46DFC5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3EF4-476E-ABDE-D285D46DFC5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13.1</c:v>
                </c:pt>
                <c:pt idx="1">
                  <c:v>18.5</c:v>
                </c:pt>
                <c:pt idx="2">
                  <c:v>8.9</c:v>
                </c:pt>
                <c:pt idx="3">
                  <c:v>18.600000000000001</c:v>
                </c:pt>
                <c:pt idx="4">
                  <c:v>31.9</c:v>
                </c:pt>
              </c:numCache>
            </c:numRef>
          </c:val>
          <c:extLst>
            <c:ext xmlns:c16="http://schemas.microsoft.com/office/drawing/2014/chart" uri="{C3380CC4-5D6E-409C-BE32-E72D297353CC}">
              <c16:uniqueId val="{00000000-C61B-4D2D-B3C3-7D91EE5913C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C61B-4D2D-B3C3-7D91EE5913C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440</c:v>
                </c:pt>
                <c:pt idx="1">
                  <c:v>410</c:v>
                </c:pt>
                <c:pt idx="2">
                  <c:v>256</c:v>
                </c:pt>
                <c:pt idx="3">
                  <c:v>605</c:v>
                </c:pt>
                <c:pt idx="4">
                  <c:v>1429</c:v>
                </c:pt>
              </c:numCache>
            </c:numRef>
          </c:val>
          <c:extLst>
            <c:ext xmlns:c16="http://schemas.microsoft.com/office/drawing/2014/chart" uri="{C3380CC4-5D6E-409C-BE32-E72D297353CC}">
              <c16:uniqueId val="{00000000-97DC-4CC6-B2C0-B8BE645EF9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97DC-4CC6-B2C0-B8BE645EF9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22"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恵み野跨線橋高架下西駐車場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841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47.5</v>
      </c>
      <c r="V31" s="116"/>
      <c r="W31" s="116"/>
      <c r="X31" s="116"/>
      <c r="Y31" s="116"/>
      <c r="Z31" s="116"/>
      <c r="AA31" s="116"/>
      <c r="AB31" s="116"/>
      <c r="AC31" s="116"/>
      <c r="AD31" s="116"/>
      <c r="AE31" s="116"/>
      <c r="AF31" s="116"/>
      <c r="AG31" s="116"/>
      <c r="AH31" s="116"/>
      <c r="AI31" s="116"/>
      <c r="AJ31" s="116"/>
      <c r="AK31" s="116"/>
      <c r="AL31" s="116"/>
      <c r="AM31" s="116"/>
      <c r="AN31" s="116">
        <f>データ!Z7</f>
        <v>113.5</v>
      </c>
      <c r="AO31" s="116"/>
      <c r="AP31" s="116"/>
      <c r="AQ31" s="116"/>
      <c r="AR31" s="116"/>
      <c r="AS31" s="116"/>
      <c r="AT31" s="116"/>
      <c r="AU31" s="116"/>
      <c r="AV31" s="116"/>
      <c r="AW31" s="116"/>
      <c r="AX31" s="116"/>
      <c r="AY31" s="116"/>
      <c r="AZ31" s="116"/>
      <c r="BA31" s="116"/>
      <c r="BB31" s="116"/>
      <c r="BC31" s="116"/>
      <c r="BD31" s="116"/>
      <c r="BE31" s="116"/>
      <c r="BF31" s="116"/>
      <c r="BG31" s="116">
        <f>データ!AA7</f>
        <v>109.8</v>
      </c>
      <c r="BH31" s="116"/>
      <c r="BI31" s="116"/>
      <c r="BJ31" s="116"/>
      <c r="BK31" s="116"/>
      <c r="BL31" s="116"/>
      <c r="BM31" s="116"/>
      <c r="BN31" s="116"/>
      <c r="BO31" s="116"/>
      <c r="BP31" s="116"/>
      <c r="BQ31" s="116"/>
      <c r="BR31" s="116"/>
      <c r="BS31" s="116"/>
      <c r="BT31" s="116"/>
      <c r="BU31" s="116"/>
      <c r="BV31" s="116"/>
      <c r="BW31" s="116"/>
      <c r="BX31" s="116"/>
      <c r="BY31" s="116"/>
      <c r="BZ31" s="116">
        <f>データ!AB7</f>
        <v>122.8</v>
      </c>
      <c r="CA31" s="116"/>
      <c r="CB31" s="116"/>
      <c r="CC31" s="116"/>
      <c r="CD31" s="116"/>
      <c r="CE31" s="116"/>
      <c r="CF31" s="116"/>
      <c r="CG31" s="116"/>
      <c r="CH31" s="116"/>
      <c r="CI31" s="116"/>
      <c r="CJ31" s="116"/>
      <c r="CK31" s="116"/>
      <c r="CL31" s="116"/>
      <c r="CM31" s="116"/>
      <c r="CN31" s="116"/>
      <c r="CO31" s="116"/>
      <c r="CP31" s="116"/>
      <c r="CQ31" s="116"/>
      <c r="CR31" s="116"/>
      <c r="CS31" s="116">
        <f>データ!AC7</f>
        <v>146.80000000000001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37</v>
      </c>
      <c r="JD31" s="111"/>
      <c r="JE31" s="111"/>
      <c r="JF31" s="111"/>
      <c r="JG31" s="111"/>
      <c r="JH31" s="111"/>
      <c r="JI31" s="111"/>
      <c r="JJ31" s="111"/>
      <c r="JK31" s="111"/>
      <c r="JL31" s="111"/>
      <c r="JM31" s="111"/>
      <c r="JN31" s="111"/>
      <c r="JO31" s="111"/>
      <c r="JP31" s="111"/>
      <c r="JQ31" s="111"/>
      <c r="JR31" s="111"/>
      <c r="JS31" s="111"/>
      <c r="JT31" s="111"/>
      <c r="JU31" s="112"/>
      <c r="JV31" s="110">
        <f>データ!DL7</f>
        <v>39.700000000000003</v>
      </c>
      <c r="JW31" s="111"/>
      <c r="JX31" s="111"/>
      <c r="JY31" s="111"/>
      <c r="JZ31" s="111"/>
      <c r="KA31" s="111"/>
      <c r="KB31" s="111"/>
      <c r="KC31" s="111"/>
      <c r="KD31" s="111"/>
      <c r="KE31" s="111"/>
      <c r="KF31" s="111"/>
      <c r="KG31" s="111"/>
      <c r="KH31" s="111"/>
      <c r="KI31" s="111"/>
      <c r="KJ31" s="111"/>
      <c r="KK31" s="111"/>
      <c r="KL31" s="111"/>
      <c r="KM31" s="111"/>
      <c r="KN31" s="112"/>
      <c r="KO31" s="110">
        <f>データ!DM7</f>
        <v>35.6</v>
      </c>
      <c r="KP31" s="111"/>
      <c r="KQ31" s="111"/>
      <c r="KR31" s="111"/>
      <c r="KS31" s="111"/>
      <c r="KT31" s="111"/>
      <c r="KU31" s="111"/>
      <c r="KV31" s="111"/>
      <c r="KW31" s="111"/>
      <c r="KX31" s="111"/>
      <c r="KY31" s="111"/>
      <c r="KZ31" s="111"/>
      <c r="LA31" s="111"/>
      <c r="LB31" s="111"/>
      <c r="LC31" s="111"/>
      <c r="LD31" s="111"/>
      <c r="LE31" s="111"/>
      <c r="LF31" s="111"/>
      <c r="LG31" s="112"/>
      <c r="LH31" s="110">
        <f>データ!DN7</f>
        <v>37</v>
      </c>
      <c r="LI31" s="111"/>
      <c r="LJ31" s="111"/>
      <c r="LK31" s="111"/>
      <c r="LL31" s="111"/>
      <c r="LM31" s="111"/>
      <c r="LN31" s="111"/>
      <c r="LO31" s="111"/>
      <c r="LP31" s="111"/>
      <c r="LQ31" s="111"/>
      <c r="LR31" s="111"/>
      <c r="LS31" s="111"/>
      <c r="LT31" s="111"/>
      <c r="LU31" s="111"/>
      <c r="LV31" s="111"/>
      <c r="LW31" s="111"/>
      <c r="LX31" s="111"/>
      <c r="LY31" s="111"/>
      <c r="LZ31" s="112"/>
      <c r="MA31" s="110">
        <f>データ!DO7</f>
        <v>46.6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13.1</v>
      </c>
      <c r="EM52" s="116"/>
      <c r="EN52" s="116"/>
      <c r="EO52" s="116"/>
      <c r="EP52" s="116"/>
      <c r="EQ52" s="116"/>
      <c r="ER52" s="116"/>
      <c r="ES52" s="116"/>
      <c r="ET52" s="116"/>
      <c r="EU52" s="116"/>
      <c r="EV52" s="116"/>
      <c r="EW52" s="116"/>
      <c r="EX52" s="116"/>
      <c r="EY52" s="116"/>
      <c r="EZ52" s="116"/>
      <c r="FA52" s="116"/>
      <c r="FB52" s="116"/>
      <c r="FC52" s="116"/>
      <c r="FD52" s="116"/>
      <c r="FE52" s="116">
        <f>データ!BG7</f>
        <v>18.5</v>
      </c>
      <c r="FF52" s="116"/>
      <c r="FG52" s="116"/>
      <c r="FH52" s="116"/>
      <c r="FI52" s="116"/>
      <c r="FJ52" s="116"/>
      <c r="FK52" s="116"/>
      <c r="FL52" s="116"/>
      <c r="FM52" s="116"/>
      <c r="FN52" s="116"/>
      <c r="FO52" s="116"/>
      <c r="FP52" s="116"/>
      <c r="FQ52" s="116"/>
      <c r="FR52" s="116"/>
      <c r="FS52" s="116"/>
      <c r="FT52" s="116"/>
      <c r="FU52" s="116"/>
      <c r="FV52" s="116"/>
      <c r="FW52" s="116"/>
      <c r="FX52" s="116">
        <f>データ!BH7</f>
        <v>8.9</v>
      </c>
      <c r="FY52" s="116"/>
      <c r="FZ52" s="116"/>
      <c r="GA52" s="116"/>
      <c r="GB52" s="116"/>
      <c r="GC52" s="116"/>
      <c r="GD52" s="116"/>
      <c r="GE52" s="116"/>
      <c r="GF52" s="116"/>
      <c r="GG52" s="116"/>
      <c r="GH52" s="116"/>
      <c r="GI52" s="116"/>
      <c r="GJ52" s="116"/>
      <c r="GK52" s="116"/>
      <c r="GL52" s="116"/>
      <c r="GM52" s="116"/>
      <c r="GN52" s="116"/>
      <c r="GO52" s="116"/>
      <c r="GP52" s="116"/>
      <c r="GQ52" s="116">
        <f>データ!BI7</f>
        <v>18.600000000000001</v>
      </c>
      <c r="GR52" s="116"/>
      <c r="GS52" s="116"/>
      <c r="GT52" s="116"/>
      <c r="GU52" s="116"/>
      <c r="GV52" s="116"/>
      <c r="GW52" s="116"/>
      <c r="GX52" s="116"/>
      <c r="GY52" s="116"/>
      <c r="GZ52" s="116"/>
      <c r="HA52" s="116"/>
      <c r="HB52" s="116"/>
      <c r="HC52" s="116"/>
      <c r="HD52" s="116"/>
      <c r="HE52" s="116"/>
      <c r="HF52" s="116"/>
      <c r="HG52" s="116"/>
      <c r="HH52" s="116"/>
      <c r="HI52" s="116"/>
      <c r="HJ52" s="116">
        <f>データ!BJ7</f>
        <v>31.9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440</v>
      </c>
      <c r="JD52" s="120"/>
      <c r="JE52" s="120"/>
      <c r="JF52" s="120"/>
      <c r="JG52" s="120"/>
      <c r="JH52" s="120"/>
      <c r="JI52" s="120"/>
      <c r="JJ52" s="120"/>
      <c r="JK52" s="120"/>
      <c r="JL52" s="120"/>
      <c r="JM52" s="120"/>
      <c r="JN52" s="120"/>
      <c r="JO52" s="120"/>
      <c r="JP52" s="120"/>
      <c r="JQ52" s="120"/>
      <c r="JR52" s="120"/>
      <c r="JS52" s="120"/>
      <c r="JT52" s="120"/>
      <c r="JU52" s="120"/>
      <c r="JV52" s="120">
        <f>データ!BR7</f>
        <v>410</v>
      </c>
      <c r="JW52" s="120"/>
      <c r="JX52" s="120"/>
      <c r="JY52" s="120"/>
      <c r="JZ52" s="120"/>
      <c r="KA52" s="120"/>
      <c r="KB52" s="120"/>
      <c r="KC52" s="120"/>
      <c r="KD52" s="120"/>
      <c r="KE52" s="120"/>
      <c r="KF52" s="120"/>
      <c r="KG52" s="120"/>
      <c r="KH52" s="120"/>
      <c r="KI52" s="120"/>
      <c r="KJ52" s="120"/>
      <c r="KK52" s="120"/>
      <c r="KL52" s="120"/>
      <c r="KM52" s="120"/>
      <c r="KN52" s="120"/>
      <c r="KO52" s="120">
        <f>データ!BS7</f>
        <v>256</v>
      </c>
      <c r="KP52" s="120"/>
      <c r="KQ52" s="120"/>
      <c r="KR52" s="120"/>
      <c r="KS52" s="120"/>
      <c r="KT52" s="120"/>
      <c r="KU52" s="120"/>
      <c r="KV52" s="120"/>
      <c r="KW52" s="120"/>
      <c r="KX52" s="120"/>
      <c r="KY52" s="120"/>
      <c r="KZ52" s="120"/>
      <c r="LA52" s="120"/>
      <c r="LB52" s="120"/>
      <c r="LC52" s="120"/>
      <c r="LD52" s="120"/>
      <c r="LE52" s="120"/>
      <c r="LF52" s="120"/>
      <c r="LG52" s="120"/>
      <c r="LH52" s="120">
        <f>データ!BT7</f>
        <v>605</v>
      </c>
      <c r="LI52" s="120"/>
      <c r="LJ52" s="120"/>
      <c r="LK52" s="120"/>
      <c r="LL52" s="120"/>
      <c r="LM52" s="120"/>
      <c r="LN52" s="120"/>
      <c r="LO52" s="120"/>
      <c r="LP52" s="120"/>
      <c r="LQ52" s="120"/>
      <c r="LR52" s="120"/>
      <c r="LS52" s="120"/>
      <c r="LT52" s="120"/>
      <c r="LU52" s="120"/>
      <c r="LV52" s="120"/>
      <c r="LW52" s="120"/>
      <c r="LX52" s="120"/>
      <c r="LY52" s="120"/>
      <c r="LZ52" s="120"/>
      <c r="MA52" s="120">
        <f>データ!BU7</f>
        <v>1429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UmOa3GHyrUsinqIS3PNeO+QNt7w1dtoIgKl6OaKA9flZ9YwG9UkiqSZGRIuH7iOaWvcKyEn+wJvvhTS6TFxy7Q==" saltValue="o6SKb1O+lgZCgUwPpqkUM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89</v>
      </c>
      <c r="AV5" s="47" t="s">
        <v>102</v>
      </c>
      <c r="AW5" s="47" t="s">
        <v>103</v>
      </c>
      <c r="AX5" s="47" t="s">
        <v>100</v>
      </c>
      <c r="AY5" s="47" t="s">
        <v>93</v>
      </c>
      <c r="AZ5" s="47" t="s">
        <v>94</v>
      </c>
      <c r="BA5" s="47" t="s">
        <v>95</v>
      </c>
      <c r="BB5" s="47" t="s">
        <v>96</v>
      </c>
      <c r="BC5" s="47" t="s">
        <v>97</v>
      </c>
      <c r="BD5" s="47" t="s">
        <v>98</v>
      </c>
      <c r="BE5" s="47" t="s">
        <v>99</v>
      </c>
      <c r="BF5" s="47" t="s">
        <v>104</v>
      </c>
      <c r="BG5" s="47" t="s">
        <v>102</v>
      </c>
      <c r="BH5" s="47" t="s">
        <v>91</v>
      </c>
      <c r="BI5" s="47" t="s">
        <v>100</v>
      </c>
      <c r="BJ5" s="47" t="s">
        <v>93</v>
      </c>
      <c r="BK5" s="47" t="s">
        <v>94</v>
      </c>
      <c r="BL5" s="47" t="s">
        <v>95</v>
      </c>
      <c r="BM5" s="47" t="s">
        <v>96</v>
      </c>
      <c r="BN5" s="47" t="s">
        <v>97</v>
      </c>
      <c r="BO5" s="47" t="s">
        <v>98</v>
      </c>
      <c r="BP5" s="47" t="s">
        <v>99</v>
      </c>
      <c r="BQ5" s="47" t="s">
        <v>89</v>
      </c>
      <c r="BR5" s="47" t="s">
        <v>90</v>
      </c>
      <c r="BS5" s="47" t="s">
        <v>91</v>
      </c>
      <c r="BT5" s="47" t="s">
        <v>100</v>
      </c>
      <c r="BU5" s="47" t="s">
        <v>105</v>
      </c>
      <c r="BV5" s="47" t="s">
        <v>94</v>
      </c>
      <c r="BW5" s="47" t="s">
        <v>95</v>
      </c>
      <c r="BX5" s="47" t="s">
        <v>96</v>
      </c>
      <c r="BY5" s="47" t="s">
        <v>97</v>
      </c>
      <c r="BZ5" s="47" t="s">
        <v>98</v>
      </c>
      <c r="CA5" s="47" t="s">
        <v>99</v>
      </c>
      <c r="CB5" s="47" t="s">
        <v>89</v>
      </c>
      <c r="CC5" s="47" t="s">
        <v>90</v>
      </c>
      <c r="CD5" s="47" t="s">
        <v>91</v>
      </c>
      <c r="CE5" s="47" t="s">
        <v>100</v>
      </c>
      <c r="CF5" s="47" t="s">
        <v>105</v>
      </c>
      <c r="CG5" s="47" t="s">
        <v>94</v>
      </c>
      <c r="CH5" s="47" t="s">
        <v>95</v>
      </c>
      <c r="CI5" s="47" t="s">
        <v>96</v>
      </c>
      <c r="CJ5" s="47" t="s">
        <v>97</v>
      </c>
      <c r="CK5" s="47" t="s">
        <v>98</v>
      </c>
      <c r="CL5" s="47" t="s">
        <v>99</v>
      </c>
      <c r="CM5" s="145"/>
      <c r="CN5" s="145"/>
      <c r="CO5" s="47" t="s">
        <v>89</v>
      </c>
      <c r="CP5" s="47" t="s">
        <v>90</v>
      </c>
      <c r="CQ5" s="47" t="s">
        <v>91</v>
      </c>
      <c r="CR5" s="47" t="s">
        <v>106</v>
      </c>
      <c r="CS5" s="47" t="s">
        <v>105</v>
      </c>
      <c r="CT5" s="47" t="s">
        <v>94</v>
      </c>
      <c r="CU5" s="47" t="s">
        <v>95</v>
      </c>
      <c r="CV5" s="47" t="s">
        <v>96</v>
      </c>
      <c r="CW5" s="47" t="s">
        <v>97</v>
      </c>
      <c r="CX5" s="47" t="s">
        <v>98</v>
      </c>
      <c r="CY5" s="47" t="s">
        <v>99</v>
      </c>
      <c r="CZ5" s="47" t="s">
        <v>107</v>
      </c>
      <c r="DA5" s="47" t="s">
        <v>90</v>
      </c>
      <c r="DB5" s="47" t="s">
        <v>103</v>
      </c>
      <c r="DC5" s="47" t="s">
        <v>108</v>
      </c>
      <c r="DD5" s="47" t="s">
        <v>93</v>
      </c>
      <c r="DE5" s="47" t="s">
        <v>94</v>
      </c>
      <c r="DF5" s="47" t="s">
        <v>95</v>
      </c>
      <c r="DG5" s="47" t="s">
        <v>96</v>
      </c>
      <c r="DH5" s="47" t="s">
        <v>97</v>
      </c>
      <c r="DI5" s="47" t="s">
        <v>98</v>
      </c>
      <c r="DJ5" s="47" t="s">
        <v>35</v>
      </c>
      <c r="DK5" s="47" t="s">
        <v>104</v>
      </c>
      <c r="DL5" s="47" t="s">
        <v>102</v>
      </c>
      <c r="DM5" s="47" t="s">
        <v>103</v>
      </c>
      <c r="DN5" s="47" t="s">
        <v>100</v>
      </c>
      <c r="DO5" s="47" t="s">
        <v>93</v>
      </c>
      <c r="DP5" s="47" t="s">
        <v>94</v>
      </c>
      <c r="DQ5" s="47" t="s">
        <v>95</v>
      </c>
      <c r="DR5" s="47" t="s">
        <v>96</v>
      </c>
      <c r="DS5" s="47" t="s">
        <v>97</v>
      </c>
      <c r="DT5" s="47" t="s">
        <v>98</v>
      </c>
      <c r="DU5" s="47" t="s">
        <v>99</v>
      </c>
    </row>
    <row r="6" spans="1:125" s="54" customFormat="1" x14ac:dyDescent="0.15">
      <c r="A6" s="37" t="s">
        <v>109</v>
      </c>
      <c r="B6" s="48">
        <f>B8</f>
        <v>2022</v>
      </c>
      <c r="C6" s="48">
        <f t="shared" ref="C6:X6" si="1">C8</f>
        <v>12319</v>
      </c>
      <c r="D6" s="48">
        <f t="shared" si="1"/>
        <v>47</v>
      </c>
      <c r="E6" s="48">
        <f t="shared" si="1"/>
        <v>14</v>
      </c>
      <c r="F6" s="48">
        <f t="shared" si="1"/>
        <v>0</v>
      </c>
      <c r="G6" s="48">
        <f t="shared" si="1"/>
        <v>5</v>
      </c>
      <c r="H6" s="48" t="str">
        <f>SUBSTITUTE(H8,"　","")</f>
        <v>北海道恵庭市</v>
      </c>
      <c r="I6" s="48" t="str">
        <f t="shared" si="1"/>
        <v>恵み野跨線橋高架下西駐車場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14</v>
      </c>
      <c r="S6" s="50" t="str">
        <f t="shared" si="1"/>
        <v>駅</v>
      </c>
      <c r="T6" s="50" t="str">
        <f t="shared" si="1"/>
        <v>無</v>
      </c>
      <c r="U6" s="51">
        <f t="shared" si="1"/>
        <v>841</v>
      </c>
      <c r="V6" s="51">
        <f t="shared" si="1"/>
        <v>73</v>
      </c>
      <c r="W6" s="51">
        <f t="shared" si="1"/>
        <v>100</v>
      </c>
      <c r="X6" s="50" t="str">
        <f t="shared" si="1"/>
        <v>無</v>
      </c>
      <c r="Y6" s="52">
        <f>IF(Y8="-",NA(),Y8)</f>
        <v>47.5</v>
      </c>
      <c r="Z6" s="52">
        <f t="shared" ref="Z6:AH6" si="2">IF(Z8="-",NA(),Z8)</f>
        <v>113.5</v>
      </c>
      <c r="AA6" s="52">
        <f t="shared" si="2"/>
        <v>109.8</v>
      </c>
      <c r="AB6" s="52">
        <f t="shared" si="2"/>
        <v>122.8</v>
      </c>
      <c r="AC6" s="52">
        <f t="shared" si="2"/>
        <v>146.80000000000001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13.1</v>
      </c>
      <c r="BG6" s="52">
        <f t="shared" ref="BG6:BO6" si="5">IF(BG8="-",NA(),BG8)</f>
        <v>18.5</v>
      </c>
      <c r="BH6" s="52">
        <f t="shared" si="5"/>
        <v>8.9</v>
      </c>
      <c r="BI6" s="52">
        <f t="shared" si="5"/>
        <v>18.600000000000001</v>
      </c>
      <c r="BJ6" s="52">
        <f t="shared" si="5"/>
        <v>31.9</v>
      </c>
      <c r="BK6" s="52">
        <f t="shared" si="5"/>
        <v>30.4</v>
      </c>
      <c r="BL6" s="52">
        <f t="shared" si="5"/>
        <v>33.6</v>
      </c>
      <c r="BM6" s="52">
        <f t="shared" si="5"/>
        <v>-122.5</v>
      </c>
      <c r="BN6" s="52">
        <f t="shared" si="5"/>
        <v>8.5</v>
      </c>
      <c r="BO6" s="52">
        <f t="shared" si="5"/>
        <v>26.6</v>
      </c>
      <c r="BP6" s="49" t="str">
        <f>IF(BP8="-","",IF(BP8="-","【-】","【"&amp;SUBSTITUTE(TEXT(BP8,"#,##0.0"),"-","△")&amp;"】"))</f>
        <v>【12.8】</v>
      </c>
      <c r="BQ6" s="53">
        <f>IF(BQ8="-",NA(),BQ8)</f>
        <v>440</v>
      </c>
      <c r="BR6" s="53">
        <f t="shared" ref="BR6:BZ6" si="6">IF(BR8="-",NA(),BR8)</f>
        <v>410</v>
      </c>
      <c r="BS6" s="53">
        <f t="shared" si="6"/>
        <v>256</v>
      </c>
      <c r="BT6" s="53">
        <f t="shared" si="6"/>
        <v>605</v>
      </c>
      <c r="BU6" s="53">
        <f t="shared" si="6"/>
        <v>1429</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110</v>
      </c>
      <c r="CM6" s="51">
        <f t="shared" ref="CM6:CN6" si="7">CM8</f>
        <v>0</v>
      </c>
      <c r="CN6" s="51">
        <f t="shared" si="7"/>
        <v>29021</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37</v>
      </c>
      <c r="DL6" s="52">
        <f t="shared" ref="DL6:DT6" si="9">IF(DL8="-",NA(),DL8)</f>
        <v>39.700000000000003</v>
      </c>
      <c r="DM6" s="52">
        <f t="shared" si="9"/>
        <v>35.6</v>
      </c>
      <c r="DN6" s="52">
        <f t="shared" si="9"/>
        <v>37</v>
      </c>
      <c r="DO6" s="52">
        <f t="shared" si="9"/>
        <v>46.6</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111</v>
      </c>
      <c r="B7" s="48">
        <f t="shared" ref="B7:X7" si="10">B8</f>
        <v>2022</v>
      </c>
      <c r="C7" s="48">
        <f t="shared" si="10"/>
        <v>12319</v>
      </c>
      <c r="D7" s="48">
        <f t="shared" si="10"/>
        <v>47</v>
      </c>
      <c r="E7" s="48">
        <f t="shared" si="10"/>
        <v>14</v>
      </c>
      <c r="F7" s="48">
        <f t="shared" si="10"/>
        <v>0</v>
      </c>
      <c r="G7" s="48">
        <f t="shared" si="10"/>
        <v>5</v>
      </c>
      <c r="H7" s="48" t="str">
        <f t="shared" si="10"/>
        <v>北海道　恵庭市</v>
      </c>
      <c r="I7" s="48" t="str">
        <f t="shared" si="10"/>
        <v>恵み野跨線橋高架下西駐車場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14</v>
      </c>
      <c r="S7" s="50" t="str">
        <f t="shared" si="10"/>
        <v>駅</v>
      </c>
      <c r="T7" s="50" t="str">
        <f t="shared" si="10"/>
        <v>無</v>
      </c>
      <c r="U7" s="51">
        <f t="shared" si="10"/>
        <v>841</v>
      </c>
      <c r="V7" s="51">
        <f t="shared" si="10"/>
        <v>73</v>
      </c>
      <c r="W7" s="51">
        <f t="shared" si="10"/>
        <v>100</v>
      </c>
      <c r="X7" s="50" t="str">
        <f t="shared" si="10"/>
        <v>無</v>
      </c>
      <c r="Y7" s="52">
        <f>Y8</f>
        <v>47.5</v>
      </c>
      <c r="Z7" s="52">
        <f t="shared" ref="Z7:AH7" si="11">Z8</f>
        <v>113.5</v>
      </c>
      <c r="AA7" s="52">
        <f t="shared" si="11"/>
        <v>109.8</v>
      </c>
      <c r="AB7" s="52">
        <f t="shared" si="11"/>
        <v>122.8</v>
      </c>
      <c r="AC7" s="52">
        <f t="shared" si="11"/>
        <v>146.80000000000001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13.1</v>
      </c>
      <c r="BG7" s="52">
        <f t="shared" ref="BG7:BO7" si="14">BG8</f>
        <v>18.5</v>
      </c>
      <c r="BH7" s="52">
        <f t="shared" si="14"/>
        <v>8.9</v>
      </c>
      <c r="BI7" s="52">
        <f t="shared" si="14"/>
        <v>18.600000000000001</v>
      </c>
      <c r="BJ7" s="52">
        <f t="shared" si="14"/>
        <v>31.9</v>
      </c>
      <c r="BK7" s="52">
        <f t="shared" si="14"/>
        <v>30.4</v>
      </c>
      <c r="BL7" s="52">
        <f t="shared" si="14"/>
        <v>33.6</v>
      </c>
      <c r="BM7" s="52">
        <f t="shared" si="14"/>
        <v>-122.5</v>
      </c>
      <c r="BN7" s="52">
        <f t="shared" si="14"/>
        <v>8.5</v>
      </c>
      <c r="BO7" s="52">
        <f t="shared" si="14"/>
        <v>26.6</v>
      </c>
      <c r="BP7" s="49"/>
      <c r="BQ7" s="53">
        <f>BQ8</f>
        <v>440</v>
      </c>
      <c r="BR7" s="53">
        <f t="shared" ref="BR7:BZ7" si="15">BR8</f>
        <v>410</v>
      </c>
      <c r="BS7" s="53">
        <f t="shared" si="15"/>
        <v>256</v>
      </c>
      <c r="BT7" s="53">
        <f t="shared" si="15"/>
        <v>605</v>
      </c>
      <c r="BU7" s="53">
        <f t="shared" si="15"/>
        <v>1429</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29021</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37</v>
      </c>
      <c r="DL7" s="52">
        <f t="shared" ref="DL7:DT7" si="17">DL8</f>
        <v>39.700000000000003</v>
      </c>
      <c r="DM7" s="52">
        <f t="shared" si="17"/>
        <v>35.6</v>
      </c>
      <c r="DN7" s="52">
        <f t="shared" si="17"/>
        <v>37</v>
      </c>
      <c r="DO7" s="52">
        <f t="shared" si="17"/>
        <v>46.6</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12319</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14</v>
      </c>
      <c r="S8" s="57" t="s">
        <v>124</v>
      </c>
      <c r="T8" s="57" t="s">
        <v>125</v>
      </c>
      <c r="U8" s="58">
        <v>841</v>
      </c>
      <c r="V8" s="58">
        <v>73</v>
      </c>
      <c r="W8" s="58">
        <v>100</v>
      </c>
      <c r="X8" s="57" t="s">
        <v>125</v>
      </c>
      <c r="Y8" s="59">
        <v>47.5</v>
      </c>
      <c r="Z8" s="59">
        <v>113.5</v>
      </c>
      <c r="AA8" s="59">
        <v>109.8</v>
      </c>
      <c r="AB8" s="59">
        <v>122.8</v>
      </c>
      <c r="AC8" s="59">
        <v>146.80000000000001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13.1</v>
      </c>
      <c r="BG8" s="59">
        <v>18.5</v>
      </c>
      <c r="BH8" s="59">
        <v>8.9</v>
      </c>
      <c r="BI8" s="59">
        <v>18.600000000000001</v>
      </c>
      <c r="BJ8" s="59">
        <v>31.9</v>
      </c>
      <c r="BK8" s="59">
        <v>30.4</v>
      </c>
      <c r="BL8" s="59">
        <v>33.6</v>
      </c>
      <c r="BM8" s="59">
        <v>-122.5</v>
      </c>
      <c r="BN8" s="59">
        <v>8.5</v>
      </c>
      <c r="BO8" s="59">
        <v>26.6</v>
      </c>
      <c r="BP8" s="56">
        <v>12.8</v>
      </c>
      <c r="BQ8" s="60">
        <v>440</v>
      </c>
      <c r="BR8" s="60">
        <v>410</v>
      </c>
      <c r="BS8" s="60">
        <v>256</v>
      </c>
      <c r="BT8" s="61">
        <v>605</v>
      </c>
      <c r="BU8" s="61">
        <v>1429</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29021</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37</v>
      </c>
      <c r="DL8" s="59">
        <v>39.700000000000003</v>
      </c>
      <c r="DM8" s="59">
        <v>35.6</v>
      </c>
      <c r="DN8" s="59">
        <v>37</v>
      </c>
      <c r="DO8" s="59">
        <v>46.6</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dcterms:created xsi:type="dcterms:W3CDTF">2024-01-11T00:07:51Z</dcterms:created>
  <dcterms:modified xsi:type="dcterms:W3CDTF">2024-02-15T00:17:21Z</dcterms:modified>
  <cp:category/>
</cp:coreProperties>
</file>