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3.1.20公営企業に係る経営比較分析表（令和元年度決算）の分析等について\【経営比較分析表】2019_012319_47_140\"/>
    </mc:Choice>
  </mc:AlternateContent>
  <xr:revisionPtr revIDLastSave="0" documentId="13_ncr:1_{4A670A95-D3D0-4DA0-86F7-A566FC606216}" xr6:coauthVersionLast="36" xr6:coauthVersionMax="36" xr10:uidLastSave="{00000000-0000-0000-0000-000000000000}"/>
  <workbookProtection workbookAlgorithmName="SHA-512" workbookHashValue="PoQPkqbA1EUIPwLgnHFWxkk12nSryz/JGpYOb9yrKdXiV4D1Zy/8IdXNwmcZgoVRArsph3qXaolY5m/xYE0OMQ==" workbookSaltValue="LolQtiYNXZkzxt15O9MXP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MI78" i="4" s="1"/>
  <c r="DH7" i="5"/>
  <c r="DG7" i="5"/>
  <c r="DF7" i="5"/>
  <c r="DE7" i="5"/>
  <c r="KA78" i="4" s="1"/>
  <c r="DD7" i="5"/>
  <c r="MI77" i="4" s="1"/>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DU10" i="4" s="1"/>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T78" i="4"/>
  <c r="LE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KO32" i="4"/>
  <c r="JV32" i="4"/>
  <c r="JC32" i="4"/>
  <c r="HJ32" i="4"/>
  <c r="GQ32" i="4"/>
  <c r="FX32" i="4"/>
  <c r="FE32" i="4"/>
  <c r="EL32" i="4"/>
  <c r="BG32" i="4"/>
  <c r="AN32" i="4"/>
  <c r="U32" i="4"/>
  <c r="MA31" i="4"/>
  <c r="LH31" i="4"/>
  <c r="JV31" i="4"/>
  <c r="JC31" i="4"/>
  <c r="HJ31" i="4"/>
  <c r="GQ31" i="4"/>
  <c r="FX31" i="4"/>
  <c r="FE31" i="4"/>
  <c r="EL31" i="4"/>
  <c r="CS31" i="4"/>
  <c r="BZ31" i="4"/>
  <c r="BG31" i="4"/>
  <c r="LJ10" i="4"/>
  <c r="JQ10" i="4"/>
  <c r="HX10" i="4"/>
  <c r="B10" i="4"/>
  <c r="LJ8" i="4"/>
  <c r="JQ8" i="4"/>
  <c r="HX8" i="4"/>
  <c r="FJ8" i="4"/>
  <c r="DU8" i="4"/>
  <c r="CF8"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LE76" i="4"/>
  <c r="FX51" i="4"/>
  <c r="KO30" i="4"/>
  <c r="HP76" i="4"/>
  <c r="BG51" i="4"/>
  <c r="FX30" i="4"/>
  <c r="KP76" i="4"/>
  <c r="FE51" i="4"/>
  <c r="HA76" i="4"/>
  <c r="AN51" i="4"/>
  <c r="FE30" i="4"/>
  <c r="JV30" i="4"/>
  <c r="AN30" i="4"/>
  <c r="AG76" i="4"/>
  <c r="JV51"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<sst xmlns="http://schemas.openxmlformats.org/spreadsheetml/2006/main" count="278" uniqueCount="136">
  <si>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</si>
  <si>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</si>
  <si>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</si>
  <si>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</si>
  <si>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</si>
  <si>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</si>
  <si>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</si>
  <si>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</si>
  <si>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</si>
  <si>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</si>
  <si>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</si>
  <si>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</si>
  <si>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</si>
  <si>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</si>
  <si>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</si>
  <si>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</si>
  <si>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</si>
  <si>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</si>
  <si>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</si>
  <si>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</si>
  <si>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</si>
  <si>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</si>
  <si>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</si>
  <si>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</si>
  <si>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</si>
  <si>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</si>
  <si>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</si>
  <si>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</si>
  <si>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</si>
  <si>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</si>
  <si>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</si>
  <si>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</si>
  <si>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</si>
  <si>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</si>
  <si>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</si>
  <si>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</si>
  <si>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</si>
  <si>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</si>
  <si>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</si>
  <si>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</si>
  <si>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</si>
  <si>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</si>
  <si>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</si>
  <si>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</si>
  <si>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</si>
  <si>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</si>
  <si>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</si>
  <si>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</si>
  <si>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</si>
  <si>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</si>
  <si>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</si>
  <si>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</si>
  <si>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</si>
  <si>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</si>
  <si>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</si>
  <si>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</si>
  <si>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</si>
  <si>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</si>
  <si>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</si>
  <si>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</si>
  <si>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</si>
  <si>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</si>
  <si>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</si>
  <si>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</si>
  <si>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</si>
  <si>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</si>
  <si>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</si>
  <si>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</si>
  <si>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</si>
  <si>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</si>
  <si>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</si>
  <si>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</si>
  <si>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</si>
  <si>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</si>
  <si>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</si>
  <si>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</si>
  <si>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</si>
  <si>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</si>
  <si>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</si>
  <si>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</si>
  <si>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</si>
  <si>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</si>
  <si>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</si>
  <si>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</si>
  <si>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</si>
  <si>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</si>
  <si>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</si>
  <si>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</si>
  <si>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</si>
  <si>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</si>
  <si>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</si>
  <si>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</si>
  <si>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</si>
  <si>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</si>
  <si>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</si>
  <si>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</si>
  <si>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</si>
  <si>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</si>
  <si>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</si>
  <si>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</si>
  <si>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</si>
  <si>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</si>
  <si>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</si>
  <si>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</si>
  <si>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</si>
  <si>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</si>
  <si>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</si>
  <si>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</si>
  <si>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</si>
  <si>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</si>
  <si>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</si>
  <si>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</si>
  <si>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</si>
  <si>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</si>
  <si>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</si>
  <si>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恵み野跨線橋高架下東駐車場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</si>
  <si>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</si>
  <si>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</si>
  <si>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</si>
  <si>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</si>
  <si>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</si>
  <si>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</si>
  <si>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</si>
  <si>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</si>
  <si>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</si>
  <si>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</si>
  <si>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</si>
  <si>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</si>
  <si>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</si>
  <si>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</si>
  <si>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</si>
  <si>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</si>
  <si>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21年度に整備した駐車場であり、固定資産は一部の機器類のみでありますが、機器は導入後10年以上経過しており、残存価値はほとんどなく故障対応も増加してきている状況であるため、今後の大規模更新を視野に入れていく必要があります。
土地については国道高架下であるため、価格はゼロとなっています。
当初整備分の償還は既に終了し、その後大規模更新を行っていないため、企業債残高対料金収入比率はゼロとなっています。</t>
    <phoneticPr fontId="5"/>
  </si>
  <si>
    <t>当駐車場はJR駅隣接および医療機関周辺に位置しており、需要は非常に高いものの、近隣である恵み野駅東・高架下西にもそれぞれ駐車場を有しており、また利用の中心は通勤者をはじめとした日中に長時間の駐車を行うJR駅利用者であるため、回転率及び稼働率の数値は高くなっていない傾向にあります。
月毎の利用を見ると、3月度から新型コロナウイルスの影響を受け利用者が激減したため、今後の利用状況には注視が必要です。</t>
    <rPh sb="13" eb="15">
      <t>イリョウ</t>
    </rPh>
    <rPh sb="15" eb="17">
      <t>キカン</t>
    </rPh>
    <rPh sb="17" eb="19">
      <t>シュウヘン</t>
    </rPh>
    <rPh sb="44" eb="45">
      <t>メグ</t>
    </rPh>
    <rPh sb="46" eb="48">
      <t>ノエキ</t>
    </rPh>
    <rPh sb="48" eb="49">
      <t>ヒガシ</t>
    </rPh>
    <rPh sb="50" eb="53">
      <t>コウカシタ</t>
    </rPh>
    <phoneticPr fontId="5"/>
  </si>
  <si>
    <t>当市が有する市内6カ所の駐車場については、全てがJR駅周辺に位置しているため、利便性が高く周知も広まってきたこともあり、ある程度安定した利用があります。
当駐車場は一定の利用はあるものの、その立地条件から必要経費が他の駐車場と比較して高額であるという実情があるため安定した収入の確保が必要になります。
次年度以降は新型コロナウイルスの影響により大きな減収が見込まれていることから、利用人数や収支の状況の推移を注視しながら、今後の老朽化の進んでいる設備の更新等を見据えた収益状況の改善に向けた取組を行うことが必要です。</t>
    <rPh sb="77" eb="78">
      <t>トウ</t>
    </rPh>
    <rPh sb="78" eb="81">
      <t>チュウシャジョウ</t>
    </rPh>
    <rPh sb="82" eb="84">
      <t>イッテイ</t>
    </rPh>
    <rPh sb="85" eb="87">
      <t>リヨウ</t>
    </rPh>
    <rPh sb="96" eb="98">
      <t>リッチ</t>
    </rPh>
    <rPh sb="98" eb="100">
      <t>ジョウケン</t>
    </rPh>
    <rPh sb="102" eb="104">
      <t>ヒツヨウ</t>
    </rPh>
    <rPh sb="104" eb="106">
      <t>ケイヒ</t>
    </rPh>
    <rPh sb="107" eb="108">
      <t>タ</t>
    </rPh>
    <rPh sb="109" eb="112">
      <t>チュウシャジョウ</t>
    </rPh>
    <rPh sb="113" eb="115">
      <t>ヒカク</t>
    </rPh>
    <rPh sb="117" eb="119">
      <t>コウガク</t>
    </rPh>
    <rPh sb="125" eb="127">
      <t>ジツジョウ</t>
    </rPh>
    <rPh sb="132" eb="134">
      <t>アンテイ</t>
    </rPh>
    <rPh sb="136" eb="138">
      <t>シュウニュウ</t>
    </rPh>
    <rPh sb="139" eb="141">
      <t>カクホ</t>
    </rPh>
    <rPh sb="142" eb="144">
      <t>ヒツヨウ</t>
    </rPh>
    <phoneticPr fontId="5"/>
  </si>
  <si>
    <t>恵庭市の駐車場事業は市内6カ所にて管理・運営を行っており、平成19年～22年にかけて行った駐車場全体の整備に要した起債の償還に対しては、経常収入や基金からの繰入のほか、平成25年～29年までは一時的に一般会計からの繰入を行い対応してきたところですが、他会計補助金比率はゼロとなっています。
利用収入自体はほぼ横ばいの状態でありますが、収益的収支比率は当初整備時の起債が償還終了となったため大きく上昇しています。しかし、市内駐車場でかかる経費の考え方を整理したことともあり、その他の各指標は昨年度に比して激減しています。</t>
    <rPh sb="167" eb="170">
      <t>シュウエキテキ</t>
    </rPh>
    <rPh sb="170" eb="172">
      <t>シュウシ</t>
    </rPh>
    <rPh sb="172" eb="174">
      <t>ヒリツ</t>
    </rPh>
    <rPh sb="186" eb="188">
      <t>シュウリョウ</t>
    </rPh>
    <rPh sb="209" eb="211">
      <t>シナイ</t>
    </rPh>
    <rPh sb="211" eb="214">
      <t>チュウシャジョウ</t>
    </rPh>
    <rPh sb="218" eb="220">
      <t>ケイヒ</t>
    </rPh>
    <rPh sb="221" eb="222">
      <t>カンガ</t>
    </rPh>
    <rPh sb="223" eb="224">
      <t>カタ</t>
    </rPh>
    <rPh sb="225" eb="227">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</si>
</sst>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64.5</c:v>
                </c:pt>
                <c:pt idx="1">
                  <c:v>80.8</c:v>
                </c:pt>
                <c:pt idx="2">
                  <c:v>77.099999999999994</c:v>
                </c:pt>
                <c:pt idx="3">
                  <c:v>73.7</c:v>
                </c:pt>
                <c:pt idx="4">
                  <c:v>121.5</c:v>
                </c:pt>
              </c:numCache>
            </c:numRef>
          </c:val>
          <c:extLst>
            <c:ext xmlns:c16="http://schemas.microsoft.com/office/drawing/2014/chart" uri="{C3380CC4-5D6E-409C-BE32-E72D297353CC}">
              <c16:uniqueId val="{00000000-4CA6-4CAD-B233-BF887194B8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4CA6-4CAD-B233-BF887194B8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288.89999999999998</c:v>
                </c:pt>
                <c:pt idx="1">
                  <c:v>143.69999999999999</c:v>
                </c:pt>
                <c:pt idx="2">
                  <c:v>75.5</c:v>
                </c:pt>
                <c:pt idx="3">
                  <c:v>0</c:v>
                </c:pt>
                <c:pt idx="4">
                  <c:v>0</c:v>
                </c:pt>
              </c:numCache>
            </c:numRef>
          </c:val>
          <c:extLst>
            <c:ext xmlns:c16="http://schemas.microsoft.com/office/drawing/2014/chart" uri="{C3380CC4-5D6E-409C-BE32-E72D297353CC}">
              <c16:uniqueId val="{00000000-BEFC-48CA-9A9F-4CBDC784C0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EFC-48CA-9A9F-4CBDC784C0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14C-40E2-909E-40A5CE31513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4C-40E2-909E-40A5CE31513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A37-43AA-915C-9F71014D73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37-43AA-915C-9F71014D73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34-4213-88E3-8E89995B869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E34-4213-88E3-8E89995B869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799-48A3-B1E0-506EFF9FE5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1799-48A3-B1E0-506EFF9FE5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70.8</c:v>
                </c:pt>
                <c:pt idx="1">
                  <c:v>70.8</c:v>
                </c:pt>
                <c:pt idx="2">
                  <c:v>90.3</c:v>
                </c:pt>
                <c:pt idx="3">
                  <c:v>90.3</c:v>
                </c:pt>
                <c:pt idx="4">
                  <c:v>72.2</c:v>
                </c:pt>
              </c:numCache>
            </c:numRef>
          </c:val>
          <c:extLst>
            <c:ext xmlns:c16="http://schemas.microsoft.com/office/drawing/2014/chart" uri="{C3380CC4-5D6E-409C-BE32-E72D297353CC}">
              <c16:uniqueId val="{00000000-E9F0-44D8-80D4-6009ABFFE70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E9F0-44D8-80D4-6009ABFFE70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91.3</c:v>
                </c:pt>
                <c:pt idx="1">
                  <c:v>48.4</c:v>
                </c:pt>
                <c:pt idx="2">
                  <c:v>46.2</c:v>
                </c:pt>
                <c:pt idx="3">
                  <c:v>43</c:v>
                </c:pt>
                <c:pt idx="4">
                  <c:v>23.8</c:v>
                </c:pt>
              </c:numCache>
            </c:numRef>
          </c:val>
          <c:extLst>
            <c:ext xmlns:c16="http://schemas.microsoft.com/office/drawing/2014/chart" uri="{C3380CC4-5D6E-409C-BE32-E72D297353CC}">
              <c16:uniqueId val="{00000000-CAB7-42BD-9B53-877FDC71BC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AB7-42BD-9B53-877FDC71BC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2645</c:v>
                </c:pt>
                <c:pt idx="1">
                  <c:v>2805</c:v>
                </c:pt>
                <c:pt idx="2">
                  <c:v>2537</c:v>
                </c:pt>
                <c:pt idx="3">
                  <c:v>2525</c:v>
                </c:pt>
                <c:pt idx="4">
                  <c:v>897</c:v>
                </c:pt>
              </c:numCache>
            </c:numRef>
          </c:val>
          <c:extLst>
            <c:ext xmlns:c16="http://schemas.microsoft.com/office/drawing/2014/chart" uri="{C3380CC4-5D6E-409C-BE32-E72D297353CC}">
              <c16:uniqueId val="{00000000-1F4A-4600-892E-E6F28CF8337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1F4A-4600-892E-E6F28CF8337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北海道恵庭市　恵み野跨線橋高架下東駐車場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64.5</v>
      </c>
      <c r="V31" s="118"/>
      <c r="W31" s="118"/>
      <c r="X31" s="118"/>
      <c r="Y31" s="118"/>
      <c r="Z31" s="118"/>
      <c r="AA31" s="118"/>
      <c r="AB31" s="118"/>
      <c r="AC31" s="118"/>
      <c r="AD31" s="118"/>
      <c r="AE31" s="118"/>
      <c r="AF31" s="118"/>
      <c r="AG31" s="118"/>
      <c r="AH31" s="118"/>
      <c r="AI31" s="118"/>
      <c r="AJ31" s="118"/>
      <c r="AK31" s="118"/>
      <c r="AL31" s="118"/>
      <c r="AM31" s="118"/>
      <c r="AN31" s="118">
        <f>データ!Z7</f>
        <v>80.8</v>
      </c>
      <c r="AO31" s="118"/>
      <c r="AP31" s="118"/>
      <c r="AQ31" s="118"/>
      <c r="AR31" s="118"/>
      <c r="AS31" s="118"/>
      <c r="AT31" s="118"/>
      <c r="AU31" s="118"/>
      <c r="AV31" s="118"/>
      <c r="AW31" s="118"/>
      <c r="AX31" s="118"/>
      <c r="AY31" s="118"/>
      <c r="AZ31" s="118"/>
      <c r="BA31" s="118"/>
      <c r="BB31" s="118"/>
      <c r="BC31" s="118"/>
      <c r="BD31" s="118"/>
      <c r="BE31" s="118"/>
      <c r="BF31" s="118"/>
      <c r="BG31" s="118">
        <f>データ!AA7</f>
        <v>77.099999999999994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73.7</v>
      </c>
      <c r="CA31" s="118"/>
      <c r="CB31" s="118"/>
      <c r="CC31" s="118"/>
      <c r="CD31" s="118"/>
      <c r="CE31" s="118"/>
      <c r="CF31" s="118"/>
      <c r="CG31" s="118"/>
      <c r="CH31" s="118"/>
      <c r="CI31" s="118"/>
      <c r="CJ31" s="118"/>
      <c r="CK31" s="118"/>
      <c r="CL31" s="118"/>
      <c r="CM31" s="118"/>
      <c r="CN31" s="118"/>
      <c r="CO31" s="118"/>
      <c r="CP31" s="118"/>
      <c r="CQ31" s="118"/>
      <c r="CR31" s="118"/>
      <c r="CS31" s="118">
        <f>データ!AC7</f>
        <v>121.5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70.8</v>
      </c>
      <c r="JD31" s="120"/>
      <c r="JE31" s="120"/>
      <c r="JF31" s="120"/>
      <c r="JG31" s="120"/>
      <c r="JH31" s="120"/>
      <c r="JI31" s="120"/>
      <c r="JJ31" s="120"/>
      <c r="JK31" s="120"/>
      <c r="JL31" s="120"/>
      <c r="JM31" s="120"/>
      <c r="JN31" s="120"/>
      <c r="JO31" s="120"/>
      <c r="JP31" s="120"/>
      <c r="JQ31" s="120"/>
      <c r="JR31" s="120"/>
      <c r="JS31" s="120"/>
      <c r="JT31" s="120"/>
      <c r="JU31" s="121"/>
      <c r="JV31" s="119">
        <f>データ!DL7</f>
        <v>70.8</v>
      </c>
      <c r="JW31" s="120"/>
      <c r="JX31" s="120"/>
      <c r="JY31" s="120"/>
      <c r="JZ31" s="120"/>
      <c r="KA31" s="120"/>
      <c r="KB31" s="120"/>
      <c r="KC31" s="120"/>
      <c r="KD31" s="120"/>
      <c r="KE31" s="120"/>
      <c r="KF31" s="120"/>
      <c r="KG31" s="120"/>
      <c r="KH31" s="120"/>
      <c r="KI31" s="120"/>
      <c r="KJ31" s="120"/>
      <c r="KK31" s="120"/>
      <c r="KL31" s="120"/>
      <c r="KM31" s="120"/>
      <c r="KN31" s="121"/>
      <c r="KO31" s="119">
        <f>データ!DM7</f>
        <v>90.3</v>
      </c>
      <c r="KP31" s="120"/>
      <c r="KQ31" s="120"/>
      <c r="KR31" s="120"/>
      <c r="KS31" s="120"/>
      <c r="KT31" s="120"/>
      <c r="KU31" s="120"/>
      <c r="KV31" s="120"/>
      <c r="KW31" s="120"/>
      <c r="KX31" s="120"/>
      <c r="KY31" s="120"/>
      <c r="KZ31" s="120"/>
      <c r="LA31" s="120"/>
      <c r="LB31" s="120"/>
      <c r="LC31" s="120"/>
      <c r="LD31" s="120"/>
      <c r="LE31" s="120"/>
      <c r="LF31" s="120"/>
      <c r="LG31" s="121"/>
      <c r="LH31" s="119">
        <f>データ!DN7</f>
        <v>90.3</v>
      </c>
      <c r="LI31" s="120"/>
      <c r="LJ31" s="120"/>
      <c r="LK31" s="120"/>
      <c r="LL31" s="120"/>
      <c r="LM31" s="120"/>
      <c r="LN31" s="120"/>
      <c r="LO31" s="120"/>
      <c r="LP31" s="120"/>
      <c r="LQ31" s="120"/>
      <c r="LR31" s="120"/>
      <c r="LS31" s="120"/>
      <c r="LT31" s="120"/>
      <c r="LU31" s="120"/>
      <c r="LV31" s="120"/>
      <c r="LW31" s="120"/>
      <c r="LX31" s="120"/>
      <c r="LY31" s="120"/>
      <c r="LZ31" s="121"/>
      <c r="MA31" s="119">
        <f>データ!DO7</f>
        <v>72.2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91.3</v>
      </c>
      <c r="EM52" s="118"/>
      <c r="EN52" s="118"/>
      <c r="EO52" s="118"/>
      <c r="EP52" s="118"/>
      <c r="EQ52" s="118"/>
      <c r="ER52" s="118"/>
      <c r="ES52" s="118"/>
      <c r="ET52" s="118"/>
      <c r="EU52" s="118"/>
      <c r="EV52" s="118"/>
      <c r="EW52" s="118"/>
      <c r="EX52" s="118"/>
      <c r="EY52" s="118"/>
      <c r="EZ52" s="118"/>
      <c r="FA52" s="118"/>
      <c r="FB52" s="118"/>
      <c r="FC52" s="118"/>
      <c r="FD52" s="118"/>
      <c r="FE52" s="118">
        <f>データ!BG7</f>
        <v>48.4</v>
      </c>
      <c r="FF52" s="118"/>
      <c r="FG52" s="118"/>
      <c r="FH52" s="118"/>
      <c r="FI52" s="118"/>
      <c r="FJ52" s="118"/>
      <c r="FK52" s="118"/>
      <c r="FL52" s="118"/>
      <c r="FM52" s="118"/>
      <c r="FN52" s="118"/>
      <c r="FO52" s="118"/>
      <c r="FP52" s="118"/>
      <c r="FQ52" s="118"/>
      <c r="FR52" s="118"/>
      <c r="FS52" s="118"/>
      <c r="FT52" s="118"/>
      <c r="FU52" s="118"/>
      <c r="FV52" s="118"/>
      <c r="FW52" s="118"/>
      <c r="FX52" s="118">
        <f>データ!BH7</f>
        <v>46.2</v>
      </c>
      <c r="FY52" s="118"/>
      <c r="FZ52" s="118"/>
      <c r="GA52" s="118"/>
      <c r="GB52" s="118"/>
      <c r="GC52" s="118"/>
      <c r="GD52" s="118"/>
      <c r="GE52" s="118"/>
      <c r="GF52" s="118"/>
      <c r="GG52" s="118"/>
      <c r="GH52" s="118"/>
      <c r="GI52" s="118"/>
      <c r="GJ52" s="118"/>
      <c r="GK52" s="118"/>
      <c r="GL52" s="118"/>
      <c r="GM52" s="118"/>
      <c r="GN52" s="118"/>
      <c r="GO52" s="118"/>
      <c r="GP52" s="118"/>
      <c r="GQ52" s="118">
        <f>データ!BI7</f>
        <v>43</v>
      </c>
      <c r="GR52" s="118"/>
      <c r="GS52" s="118"/>
      <c r="GT52" s="118"/>
      <c r="GU52" s="118"/>
      <c r="GV52" s="118"/>
      <c r="GW52" s="118"/>
      <c r="GX52" s="118"/>
      <c r="GY52" s="118"/>
      <c r="GZ52" s="118"/>
      <c r="HA52" s="118"/>
      <c r="HB52" s="118"/>
      <c r="HC52" s="118"/>
      <c r="HD52" s="118"/>
      <c r="HE52" s="118"/>
      <c r="HF52" s="118"/>
      <c r="HG52" s="118"/>
      <c r="HH52" s="118"/>
      <c r="HI52" s="118"/>
      <c r="HJ52" s="118">
        <f>データ!BJ7</f>
        <v>23.8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2645</v>
      </c>
      <c r="JD52" s="125"/>
      <c r="JE52" s="125"/>
      <c r="JF52" s="125"/>
      <c r="JG52" s="125"/>
      <c r="JH52" s="125"/>
      <c r="JI52" s="125"/>
      <c r="JJ52" s="125"/>
      <c r="JK52" s="125"/>
      <c r="JL52" s="125"/>
      <c r="JM52" s="125"/>
      <c r="JN52" s="125"/>
      <c r="JO52" s="125"/>
      <c r="JP52" s="125"/>
      <c r="JQ52" s="125"/>
      <c r="JR52" s="125"/>
      <c r="JS52" s="125"/>
      <c r="JT52" s="125"/>
      <c r="JU52" s="125"/>
      <c r="JV52" s="125">
        <f>データ!BR7</f>
        <v>2805</v>
      </c>
      <c r="JW52" s="125"/>
      <c r="JX52" s="125"/>
      <c r="JY52" s="125"/>
      <c r="JZ52" s="125"/>
      <c r="KA52" s="125"/>
      <c r="KB52" s="125"/>
      <c r="KC52" s="125"/>
      <c r="KD52" s="125"/>
      <c r="KE52" s="125"/>
      <c r="KF52" s="125"/>
      <c r="KG52" s="125"/>
      <c r="KH52" s="125"/>
      <c r="KI52" s="125"/>
      <c r="KJ52" s="125"/>
      <c r="KK52" s="125"/>
      <c r="KL52" s="125"/>
      <c r="KM52" s="125"/>
      <c r="KN52" s="125"/>
      <c r="KO52" s="125">
        <f>データ!BS7</f>
        <v>2537</v>
      </c>
      <c r="KP52" s="125"/>
      <c r="KQ52" s="125"/>
      <c r="KR52" s="125"/>
      <c r="KS52" s="125"/>
      <c r="KT52" s="125"/>
      <c r="KU52" s="125"/>
      <c r="KV52" s="125"/>
      <c r="KW52" s="125"/>
      <c r="KX52" s="125"/>
      <c r="KY52" s="125"/>
      <c r="KZ52" s="125"/>
      <c r="LA52" s="125"/>
      <c r="LB52" s="125"/>
      <c r="LC52" s="125"/>
      <c r="LD52" s="125"/>
      <c r="LE52" s="125"/>
      <c r="LF52" s="125"/>
      <c r="LG52" s="125"/>
      <c r="LH52" s="125">
        <f>データ!BT7</f>
        <v>2525</v>
      </c>
      <c r="LI52" s="125"/>
      <c r="LJ52" s="125"/>
      <c r="LK52" s="125"/>
      <c r="LL52" s="125"/>
      <c r="LM52" s="125"/>
      <c r="LN52" s="125"/>
      <c r="LO52" s="125"/>
      <c r="LP52" s="125"/>
      <c r="LQ52" s="125"/>
      <c r="LR52" s="125"/>
      <c r="LS52" s="125"/>
      <c r="LT52" s="125"/>
      <c r="LU52" s="125"/>
      <c r="LV52" s="125"/>
      <c r="LW52" s="125"/>
      <c r="LX52" s="125"/>
      <c r="LY52" s="125"/>
      <c r="LZ52" s="125"/>
      <c r="MA52" s="125">
        <f>データ!BU7</f>
        <v>897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288.89999999999998</v>
      </c>
      <c r="KB77" s="120"/>
      <c r="KC77" s="120"/>
      <c r="KD77" s="120"/>
      <c r="KE77" s="120"/>
      <c r="KF77" s="120"/>
      <c r="KG77" s="120"/>
      <c r="KH77" s="120"/>
      <c r="KI77" s="120"/>
      <c r="KJ77" s="120"/>
      <c r="KK77" s="120"/>
      <c r="KL77" s="120"/>
      <c r="KM77" s="120"/>
      <c r="KN77" s="120"/>
      <c r="KO77" s="121"/>
      <c r="KP77" s="119">
        <f>データ!DA7</f>
        <v>143.69999999999999</v>
      </c>
      <c r="KQ77" s="120"/>
      <c r="KR77" s="120"/>
      <c r="KS77" s="120"/>
      <c r="KT77" s="120"/>
      <c r="KU77" s="120"/>
      <c r="KV77" s="120"/>
      <c r="KW77" s="120"/>
      <c r="KX77" s="120"/>
      <c r="KY77" s="120"/>
      <c r="KZ77" s="120"/>
      <c r="LA77" s="120"/>
      <c r="LB77" s="120"/>
      <c r="LC77" s="120"/>
      <c r="LD77" s="121"/>
      <c r="LE77" s="119">
        <f>データ!DB7</f>
        <v>75.5</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Uq0BUkQ+hc4qlQuBCOJgdTojqTgdcAwLDXzOmt71WVw6qOGGwpd7wgLVpYtCN9lG0SmGD5AawZdE8wbpPLcdjQ==" saltValue="dM0v8ihEbT2Dch9VfNM95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88</v>
      </c>
      <c r="AV5" s="59" t="s">
        <v>102</v>
      </c>
      <c r="AW5" s="59" t="s">
        <v>103</v>
      </c>
      <c r="AX5" s="59" t="s">
        <v>91</v>
      </c>
      <c r="AY5" s="59" t="s">
        <v>92</v>
      </c>
      <c r="AZ5" s="59" t="s">
        <v>93</v>
      </c>
      <c r="BA5" s="59" t="s">
        <v>94</v>
      </c>
      <c r="BB5" s="59" t="s">
        <v>95</v>
      </c>
      <c r="BC5" s="59" t="s">
        <v>96</v>
      </c>
      <c r="BD5" s="59" t="s">
        <v>97</v>
      </c>
      <c r="BE5" s="59" t="s">
        <v>98</v>
      </c>
      <c r="BF5" s="59" t="s">
        <v>88</v>
      </c>
      <c r="BG5" s="59" t="s">
        <v>104</v>
      </c>
      <c r="BH5" s="59" t="s">
        <v>105</v>
      </c>
      <c r="BI5" s="59" t="s">
        <v>100</v>
      </c>
      <c r="BJ5" s="59" t="s">
        <v>106</v>
      </c>
      <c r="BK5" s="59" t="s">
        <v>93</v>
      </c>
      <c r="BL5" s="59" t="s">
        <v>94</v>
      </c>
      <c r="BM5" s="59" t="s">
        <v>95</v>
      </c>
      <c r="BN5" s="59" t="s">
        <v>96</v>
      </c>
      <c r="BO5" s="59" t="s">
        <v>97</v>
      </c>
      <c r="BP5" s="59" t="s">
        <v>98</v>
      </c>
      <c r="BQ5" s="59" t="s">
        <v>99</v>
      </c>
      <c r="BR5" s="59" t="s">
        <v>104</v>
      </c>
      <c r="BS5" s="59" t="s">
        <v>105</v>
      </c>
      <c r="BT5" s="59" t="s">
        <v>100</v>
      </c>
      <c r="BU5" s="59" t="s">
        <v>101</v>
      </c>
      <c r="BV5" s="59" t="s">
        <v>93</v>
      </c>
      <c r="BW5" s="59" t="s">
        <v>94</v>
      </c>
      <c r="BX5" s="59" t="s">
        <v>95</v>
      </c>
      <c r="BY5" s="59" t="s">
        <v>96</v>
      </c>
      <c r="BZ5" s="59" t="s">
        <v>97</v>
      </c>
      <c r="CA5" s="59" t="s">
        <v>98</v>
      </c>
      <c r="CB5" s="59" t="s">
        <v>88</v>
      </c>
      <c r="CC5" s="59" t="s">
        <v>89</v>
      </c>
      <c r="CD5" s="59" t="s">
        <v>105</v>
      </c>
      <c r="CE5" s="59" t="s">
        <v>107</v>
      </c>
      <c r="CF5" s="59" t="s">
        <v>106</v>
      </c>
      <c r="CG5" s="59" t="s">
        <v>93</v>
      </c>
      <c r="CH5" s="59" t="s">
        <v>94</v>
      </c>
      <c r="CI5" s="59" t="s">
        <v>95</v>
      </c>
      <c r="CJ5" s="59" t="s">
        <v>96</v>
      </c>
      <c r="CK5" s="59" t="s">
        <v>97</v>
      </c>
      <c r="CL5" s="59" t="s">
        <v>98</v>
      </c>
      <c r="CM5" s="150"/>
      <c r="CN5" s="150"/>
      <c r="CO5" s="59" t="s">
        <v>108</v>
      </c>
      <c r="CP5" s="59" t="s">
        <v>104</v>
      </c>
      <c r="CQ5" s="59" t="s">
        <v>90</v>
      </c>
      <c r="CR5" s="59" t="s">
        <v>91</v>
      </c>
      <c r="CS5" s="59" t="s">
        <v>92</v>
      </c>
      <c r="CT5" s="59" t="s">
        <v>93</v>
      </c>
      <c r="CU5" s="59" t="s">
        <v>94</v>
      </c>
      <c r="CV5" s="59" t="s">
        <v>95</v>
      </c>
      <c r="CW5" s="59" t="s">
        <v>96</v>
      </c>
      <c r="CX5" s="59" t="s">
        <v>97</v>
      </c>
      <c r="CY5" s="59" t="s">
        <v>98</v>
      </c>
      <c r="CZ5" s="59" t="s">
        <v>108</v>
      </c>
      <c r="DA5" s="59" t="s">
        <v>89</v>
      </c>
      <c r="DB5" s="59" t="s">
        <v>90</v>
      </c>
      <c r="DC5" s="59" t="s">
        <v>100</v>
      </c>
      <c r="DD5" s="59" t="s">
        <v>106</v>
      </c>
      <c r="DE5" s="59" t="s">
        <v>93</v>
      </c>
      <c r="DF5" s="59" t="s">
        <v>94</v>
      </c>
      <c r="DG5" s="59" t="s">
        <v>95</v>
      </c>
      <c r="DH5" s="59" t="s">
        <v>96</v>
      </c>
      <c r="DI5" s="59" t="s">
        <v>97</v>
      </c>
      <c r="DJ5" s="59" t="s">
        <v>35</v>
      </c>
      <c r="DK5" s="59" t="s">
        <v>99</v>
      </c>
      <c r="DL5" s="59" t="s">
        <v>102</v>
      </c>
      <c r="DM5" s="59" t="s">
        <v>105</v>
      </c>
      <c r="DN5" s="59" t="s">
        <v>100</v>
      </c>
      <c r="DO5" s="59" t="s">
        <v>101</v>
      </c>
      <c r="DP5" s="59" t="s">
        <v>93</v>
      </c>
      <c r="DQ5" s="59" t="s">
        <v>94</v>
      </c>
      <c r="DR5" s="59" t="s">
        <v>95</v>
      </c>
      <c r="DS5" s="59" t="s">
        <v>96</v>
      </c>
      <c r="DT5" s="59" t="s">
        <v>97</v>
      </c>
      <c r="DU5" s="59" t="s">
        <v>98</v>
      </c>
    </row>
    <row r="6" spans="1:125" s="66" customFormat="1" x14ac:dyDescent="0.15">
      <c r="A6" s="49" t="s">
        <v>109</v>
      </c>
      <c r="B6" s="60">
        <f>B8</f>
        <v>2019</v>
      </c>
      <c r="C6" s="60">
        <f t="shared" ref="C6:X6" si="1">C8</f>
        <v>12319</v>
      </c>
      <c r="D6" s="60">
        <f t="shared" si="1"/>
        <v>47</v>
      </c>
      <c r="E6" s="60">
        <f t="shared" si="1"/>
        <v>14</v>
      </c>
      <c r="F6" s="60">
        <f t="shared" si="1"/>
        <v>0</v>
      </c>
      <c r="G6" s="60">
        <f t="shared" si="1"/>
        <v>4</v>
      </c>
      <c r="H6" s="60" t="str">
        <f>SUBSTITUTE(H8,"　","")</f>
        <v>北海道恵庭市</v>
      </c>
      <c r="I6" s="60" t="str">
        <f t="shared" si="1"/>
        <v>恵み野跨線橋高架下東駐車場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11</v>
      </c>
      <c r="S6" s="62" t="str">
        <f t="shared" si="1"/>
        <v>駅</v>
      </c>
      <c r="T6" s="62" t="str">
        <f t="shared" si="1"/>
        <v>無</v>
      </c>
      <c r="U6" s="63">
        <f t="shared" si="1"/>
        <v>823</v>
      </c>
      <c r="V6" s="63">
        <f t="shared" si="1"/>
        <v>72</v>
      </c>
      <c r="W6" s="63">
        <f t="shared" si="1"/>
        <v>100</v>
      </c>
      <c r="X6" s="62" t="str">
        <f t="shared" si="1"/>
        <v>導入なし</v>
      </c>
      <c r="Y6" s="64">
        <f>IF(Y8="-",NA(),Y8)</f>
        <v>64.5</v>
      </c>
      <c r="Z6" s="64">
        <f t="shared" ref="Z6:AH6" si="2">IF(Z8="-",NA(),Z8)</f>
        <v>80.8</v>
      </c>
      <c r="AA6" s="64">
        <f t="shared" si="2"/>
        <v>77.099999999999994</v>
      </c>
      <c r="AB6" s="64">
        <f t="shared" si="2"/>
        <v>73.7</v>
      </c>
      <c r="AC6" s="64">
        <f t="shared" si="2"/>
        <v>121.5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91.3</v>
      </c>
      <c r="BG6" s="64">
        <f t="shared" ref="BG6:BO6" si="5">IF(BG8="-",NA(),BG8)</f>
        <v>48.4</v>
      </c>
      <c r="BH6" s="64">
        <f t="shared" si="5"/>
        <v>46.2</v>
      </c>
      <c r="BI6" s="64">
        <f t="shared" si="5"/>
        <v>43</v>
      </c>
      <c r="BJ6" s="64">
        <f t="shared" si="5"/>
        <v>23.8</v>
      </c>
      <c r="BK6" s="64">
        <f t="shared" si="5"/>
        <v>38.200000000000003</v>
      </c>
      <c r="BL6" s="64">
        <f t="shared" si="5"/>
        <v>34.6</v>
      </c>
      <c r="BM6" s="64">
        <f t="shared" si="5"/>
        <v>37.6</v>
      </c>
      <c r="BN6" s="64">
        <f t="shared" si="5"/>
        <v>30.2</v>
      </c>
      <c r="BO6" s="64">
        <f t="shared" si="5"/>
        <v>33.9</v>
      </c>
      <c r="BP6" s="61" t="str">
        <f>IF(BP8="-","",IF(BP8="-","【-】","【"&amp;SUBSTITUTE(TEXT(BP8,"#,##0.0"),"-","△")&amp;"】"))</f>
        <v>【20.8】</v>
      </c>
      <c r="BQ6" s="65">
        <f>IF(BQ8="-",NA(),BQ8)</f>
        <v>2645</v>
      </c>
      <c r="BR6" s="65">
        <f t="shared" ref="BR6:BZ6" si="6">IF(BR8="-",NA(),BR8)</f>
        <v>2805</v>
      </c>
      <c r="BS6" s="65">
        <f t="shared" si="6"/>
        <v>2537</v>
      </c>
      <c r="BT6" s="65">
        <f t="shared" si="6"/>
        <v>2525</v>
      </c>
      <c r="BU6" s="65">
        <f t="shared" si="6"/>
        <v>897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0</v>
      </c>
      <c r="CN6" s="63">
        <f t="shared" si="7"/>
        <v>29021</v>
      </c>
      <c r="CO6" s="64"/>
      <c r="CP6" s="64"/>
      <c r="CQ6" s="64"/>
      <c r="CR6" s="64"/>
      <c r="CS6" s="64"/>
      <c r="CT6" s="64"/>
      <c r="CU6" s="64"/>
      <c r="CV6" s="64"/>
      <c r="CW6" s="64"/>
      <c r="CX6" s="64"/>
      <c r="CY6" s="61" t="s">
        <v>110</v>
      </c>
      <c r="CZ6" s="64">
        <f>IF(CZ8="-",NA(),CZ8)</f>
        <v>288.89999999999998</v>
      </c>
      <c r="DA6" s="64">
        <f t="shared" ref="DA6:DI6" si="8">IF(DA8="-",NA(),DA8)</f>
        <v>143.69999999999999</v>
      </c>
      <c r="DB6" s="64">
        <f t="shared" si="8"/>
        <v>75.5</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70.8</v>
      </c>
      <c r="DL6" s="64">
        <f t="shared" ref="DL6:DT6" si="9">IF(DL8="-",NA(),DL8)</f>
        <v>70.8</v>
      </c>
      <c r="DM6" s="64">
        <f t="shared" si="9"/>
        <v>90.3</v>
      </c>
      <c r="DN6" s="64">
        <f t="shared" si="9"/>
        <v>90.3</v>
      </c>
      <c r="DO6" s="64">
        <f t="shared" si="9"/>
        <v>72.2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12319</v>
      </c>
      <c r="D7" s="60">
        <f t="shared" si="10"/>
        <v>47</v>
      </c>
      <c r="E7" s="60">
        <f t="shared" si="10"/>
        <v>14</v>
      </c>
      <c r="F7" s="60">
        <f t="shared" si="10"/>
        <v>0</v>
      </c>
      <c r="G7" s="60">
        <f t="shared" si="10"/>
        <v>4</v>
      </c>
      <c r="H7" s="60" t="str">
        <f t="shared" si="10"/>
        <v>北海道　恵庭市</v>
      </c>
      <c r="I7" s="60" t="str">
        <f t="shared" si="10"/>
        <v>恵み野跨線橋高架下東駐車場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11</v>
      </c>
      <c r="S7" s="62" t="str">
        <f t="shared" si="10"/>
        <v>駅</v>
      </c>
      <c r="T7" s="62" t="str">
        <f t="shared" si="10"/>
        <v>無</v>
      </c>
      <c r="U7" s="63">
        <f t="shared" si="10"/>
        <v>823</v>
      </c>
      <c r="V7" s="63">
        <f t="shared" si="10"/>
        <v>72</v>
      </c>
      <c r="W7" s="63">
        <f t="shared" si="10"/>
        <v>100</v>
      </c>
      <c r="X7" s="62" t="str">
        <f t="shared" si="10"/>
        <v>導入なし</v>
      </c>
      <c r="Y7" s="64">
        <f>Y8</f>
        <v>64.5</v>
      </c>
      <c r="Z7" s="64">
        <f t="shared" ref="Z7:AH7" si="11">Z8</f>
        <v>80.8</v>
      </c>
      <c r="AA7" s="64">
        <f t="shared" si="11"/>
        <v>77.099999999999994</v>
      </c>
      <c r="AB7" s="64">
        <f t="shared" si="11"/>
        <v>73.7</v>
      </c>
      <c r="AC7" s="64">
        <f t="shared" si="11"/>
        <v>121.5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91.3</v>
      </c>
      <c r="BG7" s="64">
        <f t="shared" ref="BG7:BO7" si="14">BG8</f>
        <v>48.4</v>
      </c>
      <c r="BH7" s="64">
        <f t="shared" si="14"/>
        <v>46.2</v>
      </c>
      <c r="BI7" s="64">
        <f t="shared" si="14"/>
        <v>43</v>
      </c>
      <c r="BJ7" s="64">
        <f t="shared" si="14"/>
        <v>23.8</v>
      </c>
      <c r="BK7" s="64">
        <f t="shared" si="14"/>
        <v>38.200000000000003</v>
      </c>
      <c r="BL7" s="64">
        <f t="shared" si="14"/>
        <v>34.6</v>
      </c>
      <c r="BM7" s="64">
        <f t="shared" si="14"/>
        <v>37.6</v>
      </c>
      <c r="BN7" s="64">
        <f t="shared" si="14"/>
        <v>30.2</v>
      </c>
      <c r="BO7" s="64">
        <f t="shared" si="14"/>
        <v>33.9</v>
      </c>
      <c r="BP7" s="61"/>
      <c r="BQ7" s="65">
        <f>BQ8</f>
        <v>2645</v>
      </c>
      <c r="BR7" s="65">
        <f t="shared" ref="BR7:BZ7" si="15">BR8</f>
        <v>2805</v>
      </c>
      <c r="BS7" s="65">
        <f t="shared" si="15"/>
        <v>2537</v>
      </c>
      <c r="BT7" s="65">
        <f t="shared" si="15"/>
        <v>2525</v>
      </c>
      <c r="BU7" s="65">
        <f t="shared" si="15"/>
        <v>897</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113</v>
      </c>
      <c r="CL7" s="61"/>
      <c r="CM7" s="63">
        <f>CM8</f>
        <v>0</v>
      </c>
      <c r="CN7" s="63">
        <f>CN8</f>
        <v>29021</v>
      </c>
      <c r="CO7" s="64" t="s">
        <v>112</v>
      </c>
      <c r="CP7" s="64" t="s">
        <v>112</v>
      </c>
      <c r="CQ7" s="64" t="s">
        <v>112</v>
      </c>
      <c r="CR7" s="64" t="s">
        <v>112</v>
      </c>
      <c r="CS7" s="64" t="s">
        <v>112</v>
      </c>
      <c r="CT7" s="64" t="s">
        <v>112</v>
      </c>
      <c r="CU7" s="64" t="s">
        <v>112</v>
      </c>
      <c r="CV7" s="64" t="s">
        <v>112</v>
      </c>
      <c r="CW7" s="64" t="s">
        <v>112</v>
      </c>
      <c r="CX7" s="64" t="s">
        <v>110</v>
      </c>
      <c r="CY7" s="61"/>
      <c r="CZ7" s="64">
        <f>CZ8</f>
        <v>288.89999999999998</v>
      </c>
      <c r="DA7" s="64">
        <f t="shared" ref="DA7:DI7" si="16">DA8</f>
        <v>143.69999999999999</v>
      </c>
      <c r="DB7" s="64">
        <f t="shared" si="16"/>
        <v>75.5</v>
      </c>
      <c r="DC7" s="64">
        <f t="shared" si="16"/>
        <v>0</v>
      </c>
      <c r="DD7" s="64">
        <f t="shared" si="16"/>
        <v>0</v>
      </c>
      <c r="DE7" s="64">
        <f t="shared" si="16"/>
        <v>70.5</v>
      </c>
      <c r="DF7" s="64">
        <f t="shared" si="16"/>
        <v>59.2</v>
      </c>
      <c r="DG7" s="64">
        <f t="shared" si="16"/>
        <v>62.4</v>
      </c>
      <c r="DH7" s="64">
        <f t="shared" si="16"/>
        <v>83.1</v>
      </c>
      <c r="DI7" s="64">
        <f t="shared" si="16"/>
        <v>54.7</v>
      </c>
      <c r="DJ7" s="61"/>
      <c r="DK7" s="64">
        <f>DK8</f>
        <v>70.8</v>
      </c>
      <c r="DL7" s="64">
        <f t="shared" ref="DL7:DT7" si="17">DL8</f>
        <v>70.8</v>
      </c>
      <c r="DM7" s="64">
        <f t="shared" si="17"/>
        <v>90.3</v>
      </c>
      <c r="DN7" s="64">
        <f t="shared" si="17"/>
        <v>90.3</v>
      </c>
      <c r="DO7" s="64">
        <f t="shared" si="17"/>
        <v>72.2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12319</v>
      </c>
      <c r="D8" s="67">
        <v>47</v>
      </c>
      <c r="E8" s="67">
        <v>14</v>
      </c>
      <c r="F8" s="67">
        <v>0</v>
      </c>
      <c r="G8" s="67">
        <v>4</v>
      </c>
      <c r="H8" s="67" t="s">
        <v>114</v>
      </c>
      <c r="I8" s="67" t="s">
        <v>115</v>
      </c>
      <c r="J8" s="67" t="s">
        <v>116</v>
      </c>
      <c r="K8" s="67" t="s">
        <v>117</v>
      </c>
      <c r="L8" s="67" t="s">
        <v>118</v>
      </c>
      <c r="M8" s="67" t="s">
        <v>119</v>
      </c>
      <c r="N8" s="67" t="s">
        <v>120</v>
      </c>
      <c r="O8" s="68" t="s">
        <v>121</v>
      </c>
      <c r="P8" s="69" t="s">
        <v>122</v>
      </c>
      <c r="Q8" s="69" t="s">
        <v>123</v>
      </c>
      <c r="R8" s="70">
        <v>11</v>
      </c>
      <c r="S8" s="69" t="s">
        <v>124</v>
      </c>
      <c r="T8" s="69" t="s">
        <v>125</v>
      </c>
      <c r="U8" s="70">
        <v>823</v>
      </c>
      <c r="V8" s="70">
        <v>72</v>
      </c>
      <c r="W8" s="70">
        <v>100</v>
      </c>
      <c r="X8" s="69" t="s">
        <v>126</v>
      </c>
      <c r="Y8" s="71">
        <v>64.5</v>
      </c>
      <c r="Z8" s="71">
        <v>80.8</v>
      </c>
      <c r="AA8" s="71">
        <v>77.099999999999994</v>
      </c>
      <c r="AB8" s="71">
        <v>73.7</v>
      </c>
      <c r="AC8" s="71">
        <v>121.5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91.3</v>
      </c>
      <c r="BG8" s="71">
        <v>48.4</v>
      </c>
      <c r="BH8" s="71">
        <v>46.2</v>
      </c>
      <c r="BI8" s="71">
        <v>43</v>
      </c>
      <c r="BJ8" s="71">
        <v>23.8</v>
      </c>
      <c r="BK8" s="71">
        <v>38.200000000000003</v>
      </c>
      <c r="BL8" s="71">
        <v>34.6</v>
      </c>
      <c r="BM8" s="71">
        <v>37.6</v>
      </c>
      <c r="BN8" s="71">
        <v>30.2</v>
      </c>
      <c r="BO8" s="71">
        <v>33.9</v>
      </c>
      <c r="BP8" s="68">
        <v>20.8</v>
      </c>
      <c r="BQ8" s="72">
        <v>2645</v>
      </c>
      <c r="BR8" s="72">
        <v>2805</v>
      </c>
      <c r="BS8" s="72">
        <v>2537</v>
      </c>
      <c r="BT8" s="73">
        <v>2525</v>
      </c>
      <c r="BU8" s="73">
        <v>897</v>
      </c>
      <c r="BV8" s="72">
        <v>6967</v>
      </c>
      <c r="BW8" s="72">
        <v>7138</v>
      </c>
      <c r="BX8" s="72">
        <v>8131</v>
      </c>
      <c r="BY8" s="72">
        <v>8076</v>
      </c>
      <c r="BZ8" s="72">
        <v>8265</v>
      </c>
      <c r="CA8" s="70">
        <v>14290</v>
      </c>
      <c r="CB8" s="71" t="s">
        <v>118</v>
      </c>
      <c r="CC8" s="71" t="s">
        <v>118</v>
      </c>
      <c r="CD8" s="71" t="s">
        <v>118</v>
      </c>
      <c r="CE8" s="71" t="s">
        <v>118</v>
      </c>
      <c r="CF8" s="71" t="s">
        <v>118</v>
      </c>
      <c r="CG8" s="71" t="s">
        <v>118</v>
      </c>
      <c r="CH8" s="71" t="s">
        <v>118</v>
      </c>
      <c r="CI8" s="71" t="s">
        <v>118</v>
      </c>
      <c r="CJ8" s="71" t="s">
        <v>118</v>
      </c>
      <c r="CK8" s="71" t="s">
        <v>118</v>
      </c>
      <c r="CL8" s="68" t="s">
        <v>118</v>
      </c>
      <c r="CM8" s="70">
        <v>0</v>
      </c>
      <c r="CN8" s="70">
        <v>29021</v>
      </c>
      <c r="CO8" s="71" t="s">
        <v>118</v>
      </c>
      <c r="CP8" s="71" t="s">
        <v>118</v>
      </c>
      <c r="CQ8" s="71" t="s">
        <v>118</v>
      </c>
      <c r="CR8" s="71" t="s">
        <v>118</v>
      </c>
      <c r="CS8" s="71" t="s">
        <v>118</v>
      </c>
      <c r="CT8" s="71" t="s">
        <v>118</v>
      </c>
      <c r="CU8" s="71" t="s">
        <v>118</v>
      </c>
      <c r="CV8" s="71" t="s">
        <v>118</v>
      </c>
      <c r="CW8" s="71" t="s">
        <v>118</v>
      </c>
      <c r="CX8" s="71" t="s">
        <v>118</v>
      </c>
      <c r="CY8" s="68" t="s">
        <v>118</v>
      </c>
      <c r="CZ8" s="71">
        <v>288.89999999999998</v>
      </c>
      <c r="DA8" s="71">
        <v>143.69999999999999</v>
      </c>
      <c r="DB8" s="71">
        <v>75.5</v>
      </c>
      <c r="DC8" s="71">
        <v>0</v>
      </c>
      <c r="DD8" s="71">
        <v>0</v>
      </c>
      <c r="DE8" s="71">
        <v>70.5</v>
      </c>
      <c r="DF8" s="71">
        <v>59.2</v>
      </c>
      <c r="DG8" s="71">
        <v>62.4</v>
      </c>
      <c r="DH8" s="71">
        <v>83.1</v>
      </c>
      <c r="DI8" s="71">
        <v>54.7</v>
      </c>
      <c r="DJ8" s="68">
        <v>425.4</v>
      </c>
      <c r="DK8" s="71">
        <v>70.8</v>
      </c>
      <c r="DL8" s="71">
        <v>70.8</v>
      </c>
      <c r="DM8" s="71">
        <v>90.3</v>
      </c>
      <c r="DN8" s="71">
        <v>90.3</v>
      </c>
      <c r="DO8" s="71">
        <v>72.2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2021-01-26T05:45:41Z</cp:lastPrinted>
  <dcterms:created xsi:type="dcterms:W3CDTF">2020-12-04T03:26:10Z</dcterms:created>
  <dcterms:modified xsi:type="dcterms:W3CDTF">2021-01-26T06:06:01Z</dcterms:modified>
  <cp:category/>
</cp:coreProperties>
</file>