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3.1.20公営企業に係る経営比較分析表（令和元年度決算）の分析等について\【経営比較分析表】2019_012319_47_140\"/>
    </mc:Choice>
  </mc:AlternateContent>
  <xr:revisionPtr revIDLastSave="0" documentId="13_ncr:1_{0877B785-F14B-47C9-9AE0-20402D1069AE}" xr6:coauthVersionLast="36" xr6:coauthVersionMax="36" xr10:uidLastSave="{00000000-0000-0000-0000-000000000000}"/>
  <workbookProtection workbookAlgorithmName="SHA-512" workbookHashValue="rr/0H8CRmMsl65vJ+r/0PtNQ8Pn3Y71pPIW6zsvX9GTTBsdNofGC8ox0rafQ/b8iQSvxV827aIfK4VkwGjjFhg==" workbookSaltValue="KG1Z10fYgsjgIQMLD+elG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HX10" i="4" s="1"/>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FJ8" i="4"/>
  <c r="DU8" i="4"/>
  <c r="CF8" i="4"/>
  <c r="AQ8" i="4"/>
  <c r="B8" i="4"/>
  <c r="B6" i="4"/>
  <c r="MI76" i="4" l="1"/>
  <c r="HJ51" i="4"/>
  <c r="MA30" i="4"/>
  <c r="IT76" i="4"/>
  <c r="CS30" i="4"/>
  <c r="BZ76" i="4"/>
  <c r="CS51" i="4"/>
  <c r="HJ30" i="4"/>
  <c r="MA51" i="4"/>
  <c r="C11" i="5"/>
  <c r="D11" i="5"/>
  <c r="E11" i="5"/>
  <c r="B11" i="5"/>
  <c r="BZ30" i="4" l="1"/>
  <c r="BK76" i="4"/>
  <c r="LH51" i="4"/>
  <c r="GQ51" i="4"/>
  <c r="LH30" i="4"/>
  <c r="LT76" i="4"/>
  <c r="IE76" i="4"/>
  <c r="BZ51" i="4"/>
  <c r="GQ30" i="4"/>
  <c r="BG30" i="4"/>
  <c r="KO51" i="4"/>
  <c r="FX51" i="4"/>
  <c r="FX30" i="4"/>
  <c r="AV76" i="4"/>
  <c r="KO30" i="4"/>
  <c r="LE76" i="4"/>
  <c r="HP76" i="4"/>
  <c r="BG51" i="4"/>
  <c r="FE51" i="4"/>
  <c r="HA76" i="4"/>
  <c r="AN51" i="4"/>
  <c r="FE30" i="4"/>
  <c r="AN30" i="4"/>
  <c r="KP76" i="4"/>
  <c r="JV30" i="4"/>
  <c r="AG76" i="4"/>
  <c r="JV51" i="4"/>
  <c r="KA76" i="4"/>
  <c r="EL51" i="4"/>
  <c r="JC30" i="4"/>
  <c r="GL76" i="4"/>
  <c r="U51" i="4"/>
  <c r="EL30" i="4"/>
  <c r="U30" i="4"/>
  <c r="JC51" i="4"/>
  <c r="R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<sst xmlns="http://schemas.openxmlformats.org/spreadsheetml/2006/main" count="278" uniqueCount="135">
  <si>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</si>
  <si>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</si>
  <si>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</si>
  <si>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</si>
  <si>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</si>
  <si>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</si>
  <si>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</si>
  <si>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</si>
  <si>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</si>
  <si>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</si>
  <si>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</si>
  <si>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</si>
  <si>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</si>
  <si>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</si>
  <si>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</si>
  <si>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</si>
  <si>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</si>
  <si>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</si>
  <si>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</si>
  <si>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</si>
  <si>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</si>
  <si>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</si>
  <si>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</si>
  <si>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</si>
  <si>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</si>
  <si>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</si>
  <si>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</si>
  <si>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</si>
  <si>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</si>
  <si>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</si>
  <si>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</si>
  <si>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</si>
  <si>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</si>
  <si>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</si>
  <si>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</si>
  <si>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</si>
  <si>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</si>
  <si>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</si>
  <si>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</si>
  <si>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</si>
  <si>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</si>
  <si>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</si>
  <si>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</si>
  <si>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</si>
  <si>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</si>
  <si>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</si>
  <si>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</si>
  <si>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</si>
  <si>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</si>
  <si>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</si>
  <si>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</si>
  <si>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</si>
  <si>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</si>
  <si>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</si>
  <si>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</si>
  <si>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</si>
  <si>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</si>
  <si>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</si>
  <si>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</si>
  <si>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</si>
  <si>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</si>
  <si>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</si>
  <si>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</si>
  <si>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</si>
  <si>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</si>
  <si>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</si>
  <si>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</si>
  <si>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</si>
  <si>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</si>
  <si>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</si>
  <si>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</si>
  <si>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</si>
  <si>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</si>
  <si>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</si>
  <si>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</si>
  <si>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</si>
  <si>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</si>
  <si>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</si>
  <si>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</si>
  <si>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</si>
  <si>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</si>
  <si>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</si>
  <si>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</si>
  <si>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</si>
  <si>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</si>
  <si>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</si>
  <si>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</si>
  <si>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</si>
  <si>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</si>
  <si>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</si>
  <si>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</si>
  <si>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</si>
  <si>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</si>
  <si>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</si>
  <si>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</si>
  <si>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</si>
  <si>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</si>
  <si>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</si>
  <si>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</si>
  <si>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</si>
  <si>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</si>
  <si>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</si>
  <si>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</si>
  <si>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</si>
  <si>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当該値(N-4)</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</si>
  <si>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</si>
  <si>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</si>
  <si>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</si>
  <si>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</si>
  <si>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</si>
  <si>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</si>
  <si>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</si>
  <si>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</si>
  <si>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</si>
  <si>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恵み野跨線橋高架下西駐車場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</si>
  <si>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</si>
  <si>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</si>
  <si>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</si>
  <si>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</si>
  <si>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</si>
  <si>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</si>
  <si>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</si>
  <si>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</si>
  <si>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</si>
  <si>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</si>
  <si>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</si>
  <si>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</si>
  <si>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</si>
  <si>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</si>
  <si>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</si>
  <si>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</si>
  <si>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21年度に整備した駐車場であり、固定資産は一部の機器類のみでありますが、機器は導入後10年以上経過しており、残存価値はほとんどなく故障対応も増加してきている状況であるため、今後の大規模更新を視野に入れていく必要があります。
土地については国道高架下であるため、価格はゼロとなっています。
当初整備分の償還は既に終了し、その後大規模更新を行っていないため、企業債残高対料金収入比率はゼロとなっています。</t>
    <phoneticPr fontId="5"/>
  </si>
  <si>
    <t>当駐車場は周辺に目立った施設が隣接していませんがJR駅に隣接しているため需要は高いものの、近隣である恵み野駅東・高架下東にもそれぞれ駐車場を有しており、また利用の中心は通勤者をはじめとした日中に長時間の駐車を行うJR駅利用者であるため、回転率及び稼働率の数値は高くなっていない傾向にあります。
駅隣接かつ高架下であり天候の影響を受けにくいという好条件にもかかわらず利用状況は高くなっていないため、一層の利用の促進に努めているところです。
月毎の利用を見ると、3月度から新型コロナウイルスの影響を受け利用者が激減したため、今後の利用状況には注視が必要です。</t>
    <rPh sb="5" eb="7">
      <t>シュウヘン</t>
    </rPh>
    <rPh sb="28" eb="30">
      <t>リンセツ</t>
    </rPh>
    <rPh sb="36" eb="38">
      <t>ジュヨウ</t>
    </rPh>
    <rPh sb="39" eb="40">
      <t>タカ</t>
    </rPh>
    <rPh sb="59" eb="60">
      <t>ヒガシ</t>
    </rPh>
    <rPh sb="197" eb="198">
      <t>タ</t>
    </rPh>
    <rPh sb="198" eb="201">
      <t>チュウシャジョウ</t>
    </rPh>
    <rPh sb="202" eb="203">
      <t>ヒ</t>
    </rPh>
    <rPh sb="212" eb="214">
      <t>ジョウキョウ</t>
    </rPh>
    <rPh sb="222" eb="223">
      <t>エキ</t>
    </rPh>
    <rPh sb="223" eb="225">
      <t>リンセツ</t>
    </rPh>
    <rPh sb="247" eb="248">
      <t>ス</t>
    </rPh>
    <rPh sb="338" eb="340">
      <t>リヨウ</t>
    </rPh>
    <rPh sb="340" eb="342">
      <t>ジョウキョウヒツヨウイッソウ</t>
    </rPh>
    <phoneticPr fontId="5"/>
  </si>
  <si>
    <t>当市が有する市内6カ所の駐車場については、全てがJR駅周辺に位置しているため、利便性が高く周知も広まってきたこともあり、ある程度安定した利用がありますが、当駐車場については稼働率が最も低く、さらに次年度以降は新型コロナウイルスの影響により大きな減収が見込まれていることから、利用人数や収支の状況の推移を注視しながら、今後の老朽化の進んでいる設備の更新等を見据えた収益状況の改善に向けた取組を行うことが必要です。</t>
    <rPh sb="77" eb="78">
      <t>トウ</t>
    </rPh>
    <rPh sb="78" eb="81">
      <t>チュウシャジョウ</t>
    </rPh>
    <rPh sb="86" eb="88">
      <t>カドウ</t>
    </rPh>
    <rPh sb="88" eb="89">
      <t>リツ</t>
    </rPh>
    <rPh sb="90" eb="91">
      <t>モット</t>
    </rPh>
    <rPh sb="92" eb="93">
      <t>ヒク</t>
    </rPh>
    <rPh sb="189" eb="190">
      <t>ム</t>
    </rPh>
    <rPh sb="192" eb="194">
      <t>トリクミ</t>
    </rPh>
    <rPh sb="195" eb="196">
      <t>オコナ</t>
    </rPh>
    <rPh sb="200" eb="202">
      <t>ヒツヨウ</t>
    </rPh>
    <phoneticPr fontId="5"/>
  </si>
  <si>
    <t>恵庭市の駐車場事業は市内6カ所にて管理・運営を行っており、平成19年～22年にかけて行った駐車場全体の整備に要した起債の償還に対しては、経常収入や基金からの繰入のほか、平成25年～29年までは一時的に一般会計からの繰入を行い対応してきたところですが、他会計補助金比率はゼロとなっています。
利用収入自体はほぼ横ばいの状態でありますが、当初整備時の起債が償還終了となったこと、本年度より市内駐車場でかかる経費の考え方を整理したことによって収益的収支比率は大きく上昇しています。
収容台数自体が少ないこともあり今後の大幅な収入増は見込めませんが、稼働率は市内駐車場の中でも最も低いため、より一層の利用増及び収益の改善に向けた取組が必要です。</t>
    <rPh sb="178" eb="180">
      <t>シュウリョウ</t>
    </rPh>
    <rPh sb="253" eb="255">
      <t>コンゴ</t>
    </rPh>
    <rPh sb="256" eb="258">
      <t>オオハバ</t>
    </rPh>
    <rPh sb="259" eb="261">
      <t>シュウニュウ</t>
    </rPh>
    <rPh sb="261" eb="262">
      <t>ゾウ</t>
    </rPh>
    <rPh sb="263" eb="265">
      <t>ミコ</t>
    </rPh>
    <rPh sb="290" eb="291">
      <t>リツ</t>
    </rPh>
    <rPh sb="292" eb="294">
      <t>シナイ</t>
    </rPh>
    <rPh sb="294" eb="297">
      <t>チュウシャジョウ</t>
    </rPh>
    <rPh sb="298" eb="299">
      <t>ナカ</t>
    </rPh>
    <rPh sb="301" eb="302">
      <t>モット</t>
    </rPh>
    <rPh sb="303" eb="304">
      <t>ヒク</t>
    </rPh>
    <rPh sb="308" eb="310">
      <t>イッソウ</t>
    </rPh>
    <rPh sb="311" eb="313">
      <t>リヨウ</t>
    </rPh>
    <rPh sb="313" eb="314">
      <t>ゾウ</t>
    </rPh>
    <rPh sb="314" eb="315">
      <t>オヨ</t>
    </rPh>
    <rPh sb="316" eb="318">
      <t>シュウエキカイゼンムトリクミヒツヨウ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</si>
</sst>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32.1</c:v>
                </c:pt>
                <c:pt idx="1">
                  <c:v>45.1</c:v>
                </c:pt>
                <c:pt idx="2">
                  <c:v>45.2</c:v>
                </c:pt>
                <c:pt idx="3">
                  <c:v>47.5</c:v>
                </c:pt>
                <c:pt idx="4">
                  <c:v>113.5</c:v>
                </c:pt>
              </c:numCache>
            </c:numRef>
          </c:val>
          <c:extLst>
            <c:ext xmlns:c16="http://schemas.microsoft.com/office/drawing/2014/chart" uri="{C3380CC4-5D6E-409C-BE32-E72D297353CC}">
              <c16:uniqueId val="{00000000-55C0-4E3C-86FE-62DFAD3627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55C0-4E3C-86FE-62DFAD3627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607.79999999999995</c:v>
                </c:pt>
                <c:pt idx="1">
                  <c:v>270.89999999999998</c:v>
                </c:pt>
                <c:pt idx="2">
                  <c:v>134.80000000000001</c:v>
                </c:pt>
                <c:pt idx="3">
                  <c:v>0</c:v>
                </c:pt>
                <c:pt idx="4">
                  <c:v>0</c:v>
                </c:pt>
              </c:numCache>
            </c:numRef>
          </c:val>
          <c:extLst>
            <c:ext xmlns:c16="http://schemas.microsoft.com/office/drawing/2014/chart" uri="{C3380CC4-5D6E-409C-BE32-E72D297353CC}">
              <c16:uniqueId val="{00000000-CFB2-41F0-8A0E-BD12F48ADE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FB2-41F0-8A0E-BD12F48ADE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DD2-4A55-8672-ED1E1876B5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D2-4A55-8672-ED1E1876B51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6B9-47FC-BA19-06447D3430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B9-47FC-BA19-06447D3430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FF-4EC1-BCCA-09B82118C08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7BFF-4EC1-BCCA-09B82118C08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25C-428F-945F-70F9E35101E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25C-428F-945F-70F9E35101E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23.3</c:v>
                </c:pt>
                <c:pt idx="1">
                  <c:v>23.3</c:v>
                </c:pt>
                <c:pt idx="2">
                  <c:v>31.5</c:v>
                </c:pt>
                <c:pt idx="3">
                  <c:v>37</c:v>
                </c:pt>
                <c:pt idx="4">
                  <c:v>39.700000000000003</c:v>
                </c:pt>
              </c:numCache>
            </c:numRef>
          </c:val>
          <c:extLst>
            <c:ext xmlns:c16="http://schemas.microsoft.com/office/drawing/2014/chart" uri="{C3380CC4-5D6E-409C-BE32-E72D297353CC}">
              <c16:uniqueId val="{00000000-31B0-43D0-84E3-19B2542D0E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31B0-43D0-84E3-19B2542D0E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80.2</c:v>
                </c:pt>
                <c:pt idx="1">
                  <c:v>14.4</c:v>
                </c:pt>
                <c:pt idx="2">
                  <c:v>14.2</c:v>
                </c:pt>
                <c:pt idx="3">
                  <c:v>13.1</c:v>
                </c:pt>
                <c:pt idx="4">
                  <c:v>18.5</c:v>
                </c:pt>
              </c:numCache>
            </c:numRef>
          </c:val>
          <c:extLst>
            <c:ext xmlns:c16="http://schemas.microsoft.com/office/drawing/2014/chart" uri="{C3380CC4-5D6E-409C-BE32-E72D297353CC}">
              <c16:uniqueId val="{00000000-7C08-4B86-BD5B-C0D1541DB1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C08-4B86-BD5B-C0D1541DB1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442</c:v>
                </c:pt>
                <c:pt idx="1">
                  <c:v>456</c:v>
                </c:pt>
                <c:pt idx="2">
                  <c:v>440</c:v>
                </c:pt>
                <c:pt idx="3">
                  <c:v>440</c:v>
                </c:pt>
                <c:pt idx="4">
                  <c:v>410</c:v>
                </c:pt>
              </c:numCache>
            </c:numRef>
          </c:val>
          <c:extLst>
            <c:ext xmlns:c16="http://schemas.microsoft.com/office/drawing/2014/chart" uri="{C3380CC4-5D6E-409C-BE32-E72D297353CC}">
              <c16:uniqueId val="{00000000-6A66-4C30-97DD-64E109F650F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6A66-4C30-97DD-64E109F650F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4"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北海道恵庭市　恵み野跨線橋高架下西駐車場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841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32.1</v>
      </c>
      <c r="V31" s="110"/>
      <c r="W31" s="110"/>
      <c r="X31" s="110"/>
      <c r="Y31" s="110"/>
      <c r="Z31" s="110"/>
      <c r="AA31" s="110"/>
      <c r="AB31" s="110"/>
      <c r="AC31" s="110"/>
      <c r="AD31" s="110"/>
      <c r="AE31" s="110"/>
      <c r="AF31" s="110"/>
      <c r="AG31" s="110"/>
      <c r="AH31" s="110"/>
      <c r="AI31" s="110"/>
      <c r="AJ31" s="110"/>
      <c r="AK31" s="110"/>
      <c r="AL31" s="110"/>
      <c r="AM31" s="110"/>
      <c r="AN31" s="110">
        <f>データ!Z7</f>
        <v>45.1</v>
      </c>
      <c r="AO31" s="110"/>
      <c r="AP31" s="110"/>
      <c r="AQ31" s="110"/>
      <c r="AR31" s="110"/>
      <c r="AS31" s="110"/>
      <c r="AT31" s="110"/>
      <c r="AU31" s="110"/>
      <c r="AV31" s="110"/>
      <c r="AW31" s="110"/>
      <c r="AX31" s="110"/>
      <c r="AY31" s="110"/>
      <c r="AZ31" s="110"/>
      <c r="BA31" s="110"/>
      <c r="BB31" s="110"/>
      <c r="BC31" s="110"/>
      <c r="BD31" s="110"/>
      <c r="BE31" s="110"/>
      <c r="BF31" s="110"/>
      <c r="BG31" s="110">
        <f>データ!AA7</f>
        <v>45.2</v>
      </c>
      <c r="BH31" s="110"/>
      <c r="BI31" s="110"/>
      <c r="BJ31" s="110"/>
      <c r="BK31" s="110"/>
      <c r="BL31" s="110"/>
      <c r="BM31" s="110"/>
      <c r="BN31" s="110"/>
      <c r="BO31" s="110"/>
      <c r="BP31" s="110"/>
      <c r="BQ31" s="110"/>
      <c r="BR31" s="110"/>
      <c r="BS31" s="110"/>
      <c r="BT31" s="110"/>
      <c r="BU31" s="110"/>
      <c r="BV31" s="110"/>
      <c r="BW31" s="110"/>
      <c r="BX31" s="110"/>
      <c r="BY31" s="110"/>
      <c r="BZ31" s="110">
        <f>データ!AB7</f>
        <v>47.5</v>
      </c>
      <c r="CA31" s="110"/>
      <c r="CB31" s="110"/>
      <c r="CC31" s="110"/>
      <c r="CD31" s="110"/>
      <c r="CE31" s="110"/>
      <c r="CF31" s="110"/>
      <c r="CG31" s="110"/>
      <c r="CH31" s="110"/>
      <c r="CI31" s="110"/>
      <c r="CJ31" s="110"/>
      <c r="CK31" s="110"/>
      <c r="CL31" s="110"/>
      <c r="CM31" s="110"/>
      <c r="CN31" s="110"/>
      <c r="CO31" s="110"/>
      <c r="CP31" s="110"/>
      <c r="CQ31" s="110"/>
      <c r="CR31" s="110"/>
      <c r="CS31" s="110">
        <f>データ!AC7</f>
        <v>113.5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23.3</v>
      </c>
      <c r="JD31" s="81"/>
      <c r="JE31" s="81"/>
      <c r="JF31" s="81"/>
      <c r="JG31" s="81"/>
      <c r="JH31" s="81"/>
      <c r="JI31" s="81"/>
      <c r="JJ31" s="81"/>
      <c r="JK31" s="81"/>
      <c r="JL31" s="81"/>
      <c r="JM31" s="81"/>
      <c r="JN31" s="81"/>
      <c r="JO31" s="81"/>
      <c r="JP31" s="81"/>
      <c r="JQ31" s="81"/>
      <c r="JR31" s="81"/>
      <c r="JS31" s="81"/>
      <c r="JT31" s="81"/>
      <c r="JU31" s="82"/>
      <c r="JV31" s="80">
        <f>データ!DL7</f>
        <v>23.3</v>
      </c>
      <c r="JW31" s="81"/>
      <c r="JX31" s="81"/>
      <c r="JY31" s="81"/>
      <c r="JZ31" s="81"/>
      <c r="KA31" s="81"/>
      <c r="KB31" s="81"/>
      <c r="KC31" s="81"/>
      <c r="KD31" s="81"/>
      <c r="KE31" s="81"/>
      <c r="KF31" s="81"/>
      <c r="KG31" s="81"/>
      <c r="KH31" s="81"/>
      <c r="KI31" s="81"/>
      <c r="KJ31" s="81"/>
      <c r="KK31" s="81"/>
      <c r="KL31" s="81"/>
      <c r="KM31" s="81"/>
      <c r="KN31" s="82"/>
      <c r="KO31" s="80">
        <f>データ!DM7</f>
        <v>31.5</v>
      </c>
      <c r="KP31" s="81"/>
      <c r="KQ31" s="81"/>
      <c r="KR31" s="81"/>
      <c r="KS31" s="81"/>
      <c r="KT31" s="81"/>
      <c r="KU31" s="81"/>
      <c r="KV31" s="81"/>
      <c r="KW31" s="81"/>
      <c r="KX31" s="81"/>
      <c r="KY31" s="81"/>
      <c r="KZ31" s="81"/>
      <c r="LA31" s="81"/>
      <c r="LB31" s="81"/>
      <c r="LC31" s="81"/>
      <c r="LD31" s="81"/>
      <c r="LE31" s="81"/>
      <c r="LF31" s="81"/>
      <c r="LG31" s="82"/>
      <c r="LH31" s="80">
        <f>データ!DN7</f>
        <v>37</v>
      </c>
      <c r="LI31" s="81"/>
      <c r="LJ31" s="81"/>
      <c r="LK31" s="81"/>
      <c r="LL31" s="81"/>
      <c r="LM31" s="81"/>
      <c r="LN31" s="81"/>
      <c r="LO31" s="81"/>
      <c r="LP31" s="81"/>
      <c r="LQ31" s="81"/>
      <c r="LR31" s="81"/>
      <c r="LS31" s="81"/>
      <c r="LT31" s="81"/>
      <c r="LU31" s="81"/>
      <c r="LV31" s="81"/>
      <c r="LW31" s="81"/>
      <c r="LX31" s="81"/>
      <c r="LY31" s="81"/>
      <c r="LZ31" s="82"/>
      <c r="MA31" s="80">
        <f>データ!DO7</f>
        <v>39.700000000000003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80.2</v>
      </c>
      <c r="EM52" s="110"/>
      <c r="EN52" s="110"/>
      <c r="EO52" s="110"/>
      <c r="EP52" s="110"/>
      <c r="EQ52" s="110"/>
      <c r="ER52" s="110"/>
      <c r="ES52" s="110"/>
      <c r="ET52" s="110"/>
      <c r="EU52" s="110"/>
      <c r="EV52" s="110"/>
      <c r="EW52" s="110"/>
      <c r="EX52" s="110"/>
      <c r="EY52" s="110"/>
      <c r="EZ52" s="110"/>
      <c r="FA52" s="110"/>
      <c r="FB52" s="110"/>
      <c r="FC52" s="110"/>
      <c r="FD52" s="110"/>
      <c r="FE52" s="110">
        <f>データ!BG7</f>
        <v>14.4</v>
      </c>
      <c r="FF52" s="110"/>
      <c r="FG52" s="110"/>
      <c r="FH52" s="110"/>
      <c r="FI52" s="110"/>
      <c r="FJ52" s="110"/>
      <c r="FK52" s="110"/>
      <c r="FL52" s="110"/>
      <c r="FM52" s="110"/>
      <c r="FN52" s="110"/>
      <c r="FO52" s="110"/>
      <c r="FP52" s="110"/>
      <c r="FQ52" s="110"/>
      <c r="FR52" s="110"/>
      <c r="FS52" s="110"/>
      <c r="FT52" s="110"/>
      <c r="FU52" s="110"/>
      <c r="FV52" s="110"/>
      <c r="FW52" s="110"/>
      <c r="FX52" s="110">
        <f>データ!BH7</f>
        <v>14.2</v>
      </c>
      <c r="FY52" s="110"/>
      <c r="FZ52" s="110"/>
      <c r="GA52" s="110"/>
      <c r="GB52" s="110"/>
      <c r="GC52" s="110"/>
      <c r="GD52" s="110"/>
      <c r="GE52" s="110"/>
      <c r="GF52" s="110"/>
      <c r="GG52" s="110"/>
      <c r="GH52" s="110"/>
      <c r="GI52" s="110"/>
      <c r="GJ52" s="110"/>
      <c r="GK52" s="110"/>
      <c r="GL52" s="110"/>
      <c r="GM52" s="110"/>
      <c r="GN52" s="110"/>
      <c r="GO52" s="110"/>
      <c r="GP52" s="110"/>
      <c r="GQ52" s="110">
        <f>データ!BI7</f>
        <v>13.1</v>
      </c>
      <c r="GR52" s="110"/>
      <c r="GS52" s="110"/>
      <c r="GT52" s="110"/>
      <c r="GU52" s="110"/>
      <c r="GV52" s="110"/>
      <c r="GW52" s="110"/>
      <c r="GX52" s="110"/>
      <c r="GY52" s="110"/>
      <c r="GZ52" s="110"/>
      <c r="HA52" s="110"/>
      <c r="HB52" s="110"/>
      <c r="HC52" s="110"/>
      <c r="HD52" s="110"/>
      <c r="HE52" s="110"/>
      <c r="HF52" s="110"/>
      <c r="HG52" s="110"/>
      <c r="HH52" s="110"/>
      <c r="HI52" s="110"/>
      <c r="HJ52" s="110">
        <f>データ!BJ7</f>
        <v>18.5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442</v>
      </c>
      <c r="JD52" s="106"/>
      <c r="JE52" s="106"/>
      <c r="JF52" s="106"/>
      <c r="JG52" s="106"/>
      <c r="JH52" s="106"/>
      <c r="JI52" s="106"/>
      <c r="JJ52" s="106"/>
      <c r="JK52" s="106"/>
      <c r="JL52" s="106"/>
      <c r="JM52" s="106"/>
      <c r="JN52" s="106"/>
      <c r="JO52" s="106"/>
      <c r="JP52" s="106"/>
      <c r="JQ52" s="106"/>
      <c r="JR52" s="106"/>
      <c r="JS52" s="106"/>
      <c r="JT52" s="106"/>
      <c r="JU52" s="106"/>
      <c r="JV52" s="106">
        <f>データ!BR7</f>
        <v>456</v>
      </c>
      <c r="JW52" s="106"/>
      <c r="JX52" s="106"/>
      <c r="JY52" s="106"/>
      <c r="JZ52" s="106"/>
      <c r="KA52" s="106"/>
      <c r="KB52" s="106"/>
      <c r="KC52" s="106"/>
      <c r="KD52" s="106"/>
      <c r="KE52" s="106"/>
      <c r="KF52" s="106"/>
      <c r="KG52" s="106"/>
      <c r="KH52" s="106"/>
      <c r="KI52" s="106"/>
      <c r="KJ52" s="106"/>
      <c r="KK52" s="106"/>
      <c r="KL52" s="106"/>
      <c r="KM52" s="106"/>
      <c r="KN52" s="106"/>
      <c r="KO52" s="106">
        <f>データ!BS7</f>
        <v>440</v>
      </c>
      <c r="KP52" s="106"/>
      <c r="KQ52" s="106"/>
      <c r="KR52" s="106"/>
      <c r="KS52" s="106"/>
      <c r="KT52" s="106"/>
      <c r="KU52" s="106"/>
      <c r="KV52" s="106"/>
      <c r="KW52" s="106"/>
      <c r="KX52" s="106"/>
      <c r="KY52" s="106"/>
      <c r="KZ52" s="106"/>
      <c r="LA52" s="106"/>
      <c r="LB52" s="106"/>
      <c r="LC52" s="106"/>
      <c r="LD52" s="106"/>
      <c r="LE52" s="106"/>
      <c r="LF52" s="106"/>
      <c r="LG52" s="106"/>
      <c r="LH52" s="106">
        <f>データ!BT7</f>
        <v>440</v>
      </c>
      <c r="LI52" s="106"/>
      <c r="LJ52" s="106"/>
      <c r="LK52" s="106"/>
      <c r="LL52" s="106"/>
      <c r="LM52" s="106"/>
      <c r="LN52" s="106"/>
      <c r="LO52" s="106"/>
      <c r="LP52" s="106"/>
      <c r="LQ52" s="106"/>
      <c r="LR52" s="106"/>
      <c r="LS52" s="106"/>
      <c r="LT52" s="106"/>
      <c r="LU52" s="106"/>
      <c r="LV52" s="106"/>
      <c r="LW52" s="106"/>
      <c r="LX52" s="106"/>
      <c r="LY52" s="106"/>
      <c r="LZ52" s="106"/>
      <c r="MA52" s="106">
        <f>データ!BU7</f>
        <v>410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29021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607.79999999999995</v>
      </c>
      <c r="KB77" s="81"/>
      <c r="KC77" s="81"/>
      <c r="KD77" s="81"/>
      <c r="KE77" s="81"/>
      <c r="KF77" s="81"/>
      <c r="KG77" s="81"/>
      <c r="KH77" s="81"/>
      <c r="KI77" s="81"/>
      <c r="KJ77" s="81"/>
      <c r="KK77" s="81"/>
      <c r="KL77" s="81"/>
      <c r="KM77" s="81"/>
      <c r="KN77" s="81"/>
      <c r="KO77" s="82"/>
      <c r="KP77" s="80">
        <f>データ!DA7</f>
        <v>270.89999999999998</v>
      </c>
      <c r="KQ77" s="81"/>
      <c r="KR77" s="81"/>
      <c r="KS77" s="81"/>
      <c r="KT77" s="81"/>
      <c r="KU77" s="81"/>
      <c r="KV77" s="81"/>
      <c r="KW77" s="81"/>
      <c r="KX77" s="81"/>
      <c r="KY77" s="81"/>
      <c r="KZ77" s="81"/>
      <c r="LA77" s="81"/>
      <c r="LB77" s="81"/>
      <c r="LC77" s="81"/>
      <c r="LD77" s="82"/>
      <c r="LE77" s="80">
        <f>データ!DB7</f>
        <v>134.80000000000001</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Ve230TSKodowsgQo1xGnPRKCEcoLyGTjQmu75FxNAouGyBOvxUXny6GJ1Ifrfs4GU3vMhJpDto4H8BUm5q6pw==" saltValue="Letqc+8yQgKSFzA8R0XlE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99</v>
      </c>
      <c r="AV5" s="59" t="s">
        <v>100</v>
      </c>
      <c r="AW5" s="59" t="s">
        <v>90</v>
      </c>
      <c r="AX5" s="59" t="s">
        <v>91</v>
      </c>
      <c r="AY5" s="59" t="s">
        <v>92</v>
      </c>
      <c r="AZ5" s="59" t="s">
        <v>93</v>
      </c>
      <c r="BA5" s="59" t="s">
        <v>94</v>
      </c>
      <c r="BB5" s="59" t="s">
        <v>95</v>
      </c>
      <c r="BC5" s="59" t="s">
        <v>96</v>
      </c>
      <c r="BD5" s="59" t="s">
        <v>97</v>
      </c>
      <c r="BE5" s="59" t="s">
        <v>98</v>
      </c>
      <c r="BF5" s="59" t="s">
        <v>99</v>
      </c>
      <c r="BG5" s="59" t="s">
        <v>100</v>
      </c>
      <c r="BH5" s="59" t="s">
        <v>101</v>
      </c>
      <c r="BI5" s="59" t="s">
        <v>91</v>
      </c>
      <c r="BJ5" s="59" t="s">
        <v>103</v>
      </c>
      <c r="BK5" s="59" t="s">
        <v>93</v>
      </c>
      <c r="BL5" s="59" t="s">
        <v>94</v>
      </c>
      <c r="BM5" s="59" t="s">
        <v>95</v>
      </c>
      <c r="BN5" s="59" t="s">
        <v>96</v>
      </c>
      <c r="BO5" s="59" t="s">
        <v>97</v>
      </c>
      <c r="BP5" s="59" t="s">
        <v>98</v>
      </c>
      <c r="BQ5" s="59" t="s">
        <v>104</v>
      </c>
      <c r="BR5" s="59" t="s">
        <v>89</v>
      </c>
      <c r="BS5" s="59" t="s">
        <v>101</v>
      </c>
      <c r="BT5" s="59" t="s">
        <v>91</v>
      </c>
      <c r="BU5" s="59" t="s">
        <v>102</v>
      </c>
      <c r="BV5" s="59" t="s">
        <v>93</v>
      </c>
      <c r="BW5" s="59" t="s">
        <v>94</v>
      </c>
      <c r="BX5" s="59" t="s">
        <v>95</v>
      </c>
      <c r="BY5" s="59" t="s">
        <v>96</v>
      </c>
      <c r="BZ5" s="59" t="s">
        <v>97</v>
      </c>
      <c r="CA5" s="59" t="s">
        <v>98</v>
      </c>
      <c r="CB5" s="59" t="s">
        <v>99</v>
      </c>
      <c r="CC5" s="59" t="s">
        <v>100</v>
      </c>
      <c r="CD5" s="59" t="s">
        <v>101</v>
      </c>
      <c r="CE5" s="59" t="s">
        <v>91</v>
      </c>
      <c r="CF5" s="59" t="s">
        <v>92</v>
      </c>
      <c r="CG5" s="59" t="s">
        <v>93</v>
      </c>
      <c r="CH5" s="59" t="s">
        <v>94</v>
      </c>
      <c r="CI5" s="59" t="s">
        <v>95</v>
      </c>
      <c r="CJ5" s="59" t="s">
        <v>96</v>
      </c>
      <c r="CK5" s="59" t="s">
        <v>97</v>
      </c>
      <c r="CL5" s="59" t="s">
        <v>98</v>
      </c>
      <c r="CM5" s="150"/>
      <c r="CN5" s="150"/>
      <c r="CO5" s="59" t="s">
        <v>104</v>
      </c>
      <c r="CP5" s="59" t="s">
        <v>100</v>
      </c>
      <c r="CQ5" s="59" t="s">
        <v>105</v>
      </c>
      <c r="CR5" s="59" t="s">
        <v>106</v>
      </c>
      <c r="CS5" s="59" t="s">
        <v>102</v>
      </c>
      <c r="CT5" s="59" t="s">
        <v>93</v>
      </c>
      <c r="CU5" s="59" t="s">
        <v>94</v>
      </c>
      <c r="CV5" s="59" t="s">
        <v>95</v>
      </c>
      <c r="CW5" s="59" t="s">
        <v>96</v>
      </c>
      <c r="CX5" s="59" t="s">
        <v>97</v>
      </c>
      <c r="CY5" s="59" t="s">
        <v>98</v>
      </c>
      <c r="CZ5" s="59" t="s">
        <v>88</v>
      </c>
      <c r="DA5" s="59" t="s">
        <v>107</v>
      </c>
      <c r="DB5" s="59" t="s">
        <v>105</v>
      </c>
      <c r="DC5" s="59" t="s">
        <v>91</v>
      </c>
      <c r="DD5" s="59" t="s">
        <v>102</v>
      </c>
      <c r="DE5" s="59" t="s">
        <v>93</v>
      </c>
      <c r="DF5" s="59" t="s">
        <v>94</v>
      </c>
      <c r="DG5" s="59" t="s">
        <v>95</v>
      </c>
      <c r="DH5" s="59" t="s">
        <v>96</v>
      </c>
      <c r="DI5" s="59" t="s">
        <v>97</v>
      </c>
      <c r="DJ5" s="59" t="s">
        <v>35</v>
      </c>
      <c r="DK5" s="59" t="s">
        <v>99</v>
      </c>
      <c r="DL5" s="59" t="s">
        <v>100</v>
      </c>
      <c r="DM5" s="59" t="s">
        <v>101</v>
      </c>
      <c r="DN5" s="59" t="s">
        <v>108</v>
      </c>
      <c r="DO5" s="59" t="s">
        <v>103</v>
      </c>
      <c r="DP5" s="59" t="s">
        <v>93</v>
      </c>
      <c r="DQ5" s="59" t="s">
        <v>94</v>
      </c>
      <c r="DR5" s="59" t="s">
        <v>95</v>
      </c>
      <c r="DS5" s="59" t="s">
        <v>96</v>
      </c>
      <c r="DT5" s="59" t="s">
        <v>97</v>
      </c>
      <c r="DU5" s="59" t="s">
        <v>98</v>
      </c>
    </row>
    <row r="6" spans="1:125" s="66" customFormat="1" x14ac:dyDescent="0.15">
      <c r="A6" s="49" t="s">
        <v>109</v>
      </c>
      <c r="B6" s="60">
        <f>B8</f>
        <v>2019</v>
      </c>
      <c r="C6" s="60">
        <f t="shared" ref="C6:X6" si="1">C8</f>
        <v>12319</v>
      </c>
      <c r="D6" s="60">
        <f t="shared" si="1"/>
        <v>47</v>
      </c>
      <c r="E6" s="60">
        <f t="shared" si="1"/>
        <v>14</v>
      </c>
      <c r="F6" s="60">
        <f t="shared" si="1"/>
        <v>0</v>
      </c>
      <c r="G6" s="60">
        <f t="shared" si="1"/>
        <v>5</v>
      </c>
      <c r="H6" s="60" t="str">
        <f>SUBSTITUTE(H8,"　","")</f>
        <v>北海道恵庭市</v>
      </c>
      <c r="I6" s="60" t="str">
        <f t="shared" si="1"/>
        <v>恵み野跨線橋高架下西駐車場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11</v>
      </c>
      <c r="S6" s="62" t="str">
        <f t="shared" si="1"/>
        <v>駅</v>
      </c>
      <c r="T6" s="62" t="str">
        <f t="shared" si="1"/>
        <v>無</v>
      </c>
      <c r="U6" s="63">
        <f t="shared" si="1"/>
        <v>841</v>
      </c>
      <c r="V6" s="63">
        <f t="shared" si="1"/>
        <v>73</v>
      </c>
      <c r="W6" s="63">
        <f t="shared" si="1"/>
        <v>100</v>
      </c>
      <c r="X6" s="62" t="str">
        <f t="shared" si="1"/>
        <v>導入なし</v>
      </c>
      <c r="Y6" s="64">
        <f>IF(Y8="-",NA(),Y8)</f>
        <v>32.1</v>
      </c>
      <c r="Z6" s="64">
        <f t="shared" ref="Z6:AH6" si="2">IF(Z8="-",NA(),Z8)</f>
        <v>45.1</v>
      </c>
      <c r="AA6" s="64">
        <f t="shared" si="2"/>
        <v>45.2</v>
      </c>
      <c r="AB6" s="64">
        <f t="shared" si="2"/>
        <v>47.5</v>
      </c>
      <c r="AC6" s="64">
        <f t="shared" si="2"/>
        <v>113.5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80.2</v>
      </c>
      <c r="BG6" s="64">
        <f t="shared" ref="BG6:BO6" si="5">IF(BG8="-",NA(),BG8)</f>
        <v>14.4</v>
      </c>
      <c r="BH6" s="64">
        <f t="shared" si="5"/>
        <v>14.2</v>
      </c>
      <c r="BI6" s="64">
        <f t="shared" si="5"/>
        <v>13.1</v>
      </c>
      <c r="BJ6" s="64">
        <f t="shared" si="5"/>
        <v>18.5</v>
      </c>
      <c r="BK6" s="64">
        <f t="shared" si="5"/>
        <v>38.200000000000003</v>
      </c>
      <c r="BL6" s="64">
        <f t="shared" si="5"/>
        <v>34.6</v>
      </c>
      <c r="BM6" s="64">
        <f t="shared" si="5"/>
        <v>37.6</v>
      </c>
      <c r="BN6" s="64">
        <f t="shared" si="5"/>
        <v>30.2</v>
      </c>
      <c r="BO6" s="64">
        <f t="shared" si="5"/>
        <v>33.9</v>
      </c>
      <c r="BP6" s="61" t="str">
        <f>IF(BP8="-","",IF(BP8="-","【-】","【"&amp;SUBSTITUTE(TEXT(BP8,"#,##0.0"),"-","△")&amp;"】"))</f>
        <v>【20.8】</v>
      </c>
      <c r="BQ6" s="65">
        <f>IF(BQ8="-",NA(),BQ8)</f>
        <v>442</v>
      </c>
      <c r="BR6" s="65">
        <f t="shared" ref="BR6:BZ6" si="6">IF(BR8="-",NA(),BR8)</f>
        <v>456</v>
      </c>
      <c r="BS6" s="65">
        <f t="shared" si="6"/>
        <v>440</v>
      </c>
      <c r="BT6" s="65">
        <f t="shared" si="6"/>
        <v>440</v>
      </c>
      <c r="BU6" s="65">
        <f t="shared" si="6"/>
        <v>410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0</v>
      </c>
      <c r="CN6" s="63">
        <f t="shared" si="7"/>
        <v>29021</v>
      </c>
      <c r="CO6" s="64"/>
      <c r="CP6" s="64"/>
      <c r="CQ6" s="64"/>
      <c r="CR6" s="64"/>
      <c r="CS6" s="64"/>
      <c r="CT6" s="64"/>
      <c r="CU6" s="64"/>
      <c r="CV6" s="64"/>
      <c r="CW6" s="64"/>
      <c r="CX6" s="64"/>
      <c r="CY6" s="61" t="s">
        <v>110</v>
      </c>
      <c r="CZ6" s="64">
        <f>IF(CZ8="-",NA(),CZ8)</f>
        <v>607.79999999999995</v>
      </c>
      <c r="DA6" s="64">
        <f t="shared" ref="DA6:DI6" si="8">IF(DA8="-",NA(),DA8)</f>
        <v>270.89999999999998</v>
      </c>
      <c r="DB6" s="64">
        <f t="shared" si="8"/>
        <v>134.80000000000001</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23.3</v>
      </c>
      <c r="DL6" s="64">
        <f t="shared" ref="DL6:DT6" si="9">IF(DL8="-",NA(),DL8)</f>
        <v>23.3</v>
      </c>
      <c r="DM6" s="64">
        <f t="shared" si="9"/>
        <v>31.5</v>
      </c>
      <c r="DN6" s="64">
        <f t="shared" si="9"/>
        <v>37</v>
      </c>
      <c r="DO6" s="64">
        <f t="shared" si="9"/>
        <v>39.700000000000003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12319</v>
      </c>
      <c r="D7" s="60">
        <f t="shared" si="10"/>
        <v>47</v>
      </c>
      <c r="E7" s="60">
        <f t="shared" si="10"/>
        <v>14</v>
      </c>
      <c r="F7" s="60">
        <f t="shared" si="10"/>
        <v>0</v>
      </c>
      <c r="G7" s="60">
        <f t="shared" si="10"/>
        <v>5</v>
      </c>
      <c r="H7" s="60" t="str">
        <f t="shared" si="10"/>
        <v>北海道　恵庭市</v>
      </c>
      <c r="I7" s="60" t="str">
        <f t="shared" si="10"/>
        <v>恵み野跨線橋高架下西駐車場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11</v>
      </c>
      <c r="S7" s="62" t="str">
        <f t="shared" si="10"/>
        <v>駅</v>
      </c>
      <c r="T7" s="62" t="str">
        <f t="shared" si="10"/>
        <v>無</v>
      </c>
      <c r="U7" s="63">
        <f t="shared" si="10"/>
        <v>841</v>
      </c>
      <c r="V7" s="63">
        <f t="shared" si="10"/>
        <v>73</v>
      </c>
      <c r="W7" s="63">
        <f t="shared" si="10"/>
        <v>100</v>
      </c>
      <c r="X7" s="62" t="str">
        <f t="shared" si="10"/>
        <v>導入なし</v>
      </c>
      <c r="Y7" s="64">
        <f>Y8</f>
        <v>32.1</v>
      </c>
      <c r="Z7" s="64">
        <f t="shared" ref="Z7:AH7" si="11">Z8</f>
        <v>45.1</v>
      </c>
      <c r="AA7" s="64">
        <f t="shared" si="11"/>
        <v>45.2</v>
      </c>
      <c r="AB7" s="64">
        <f t="shared" si="11"/>
        <v>47.5</v>
      </c>
      <c r="AC7" s="64">
        <f t="shared" si="11"/>
        <v>113.5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80.2</v>
      </c>
      <c r="BG7" s="64">
        <f t="shared" ref="BG7:BO7" si="14">BG8</f>
        <v>14.4</v>
      </c>
      <c r="BH7" s="64">
        <f t="shared" si="14"/>
        <v>14.2</v>
      </c>
      <c r="BI7" s="64">
        <f t="shared" si="14"/>
        <v>13.1</v>
      </c>
      <c r="BJ7" s="64">
        <f t="shared" si="14"/>
        <v>18.5</v>
      </c>
      <c r="BK7" s="64">
        <f t="shared" si="14"/>
        <v>38.200000000000003</v>
      </c>
      <c r="BL7" s="64">
        <f t="shared" si="14"/>
        <v>34.6</v>
      </c>
      <c r="BM7" s="64">
        <f t="shared" si="14"/>
        <v>37.6</v>
      </c>
      <c r="BN7" s="64">
        <f t="shared" si="14"/>
        <v>30.2</v>
      </c>
      <c r="BO7" s="64">
        <f t="shared" si="14"/>
        <v>33.9</v>
      </c>
      <c r="BP7" s="61"/>
      <c r="BQ7" s="65">
        <f>BQ8</f>
        <v>442</v>
      </c>
      <c r="BR7" s="65">
        <f t="shared" ref="BR7:BZ7" si="15">BR8</f>
        <v>456</v>
      </c>
      <c r="BS7" s="65">
        <f t="shared" si="15"/>
        <v>440</v>
      </c>
      <c r="BT7" s="65">
        <f t="shared" si="15"/>
        <v>440</v>
      </c>
      <c r="BU7" s="65">
        <f t="shared" si="15"/>
        <v>410</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29021</v>
      </c>
      <c r="CO7" s="64" t="s">
        <v>112</v>
      </c>
      <c r="CP7" s="64" t="s">
        <v>112</v>
      </c>
      <c r="CQ7" s="64" t="s">
        <v>112</v>
      </c>
      <c r="CR7" s="64" t="s">
        <v>112</v>
      </c>
      <c r="CS7" s="64" t="s">
        <v>112</v>
      </c>
      <c r="CT7" s="64" t="s">
        <v>112</v>
      </c>
      <c r="CU7" s="64" t="s">
        <v>112</v>
      </c>
      <c r="CV7" s="64" t="s">
        <v>112</v>
      </c>
      <c r="CW7" s="64" t="s">
        <v>112</v>
      </c>
      <c r="CX7" s="64" t="s">
        <v>110</v>
      </c>
      <c r="CY7" s="61"/>
      <c r="CZ7" s="64">
        <f>CZ8</f>
        <v>607.79999999999995</v>
      </c>
      <c r="DA7" s="64">
        <f t="shared" ref="DA7:DI7" si="16">DA8</f>
        <v>270.89999999999998</v>
      </c>
      <c r="DB7" s="64">
        <f t="shared" si="16"/>
        <v>134.80000000000001</v>
      </c>
      <c r="DC7" s="64">
        <f t="shared" si="16"/>
        <v>0</v>
      </c>
      <c r="DD7" s="64">
        <f t="shared" si="16"/>
        <v>0</v>
      </c>
      <c r="DE7" s="64">
        <f t="shared" si="16"/>
        <v>70.5</v>
      </c>
      <c r="DF7" s="64">
        <f t="shared" si="16"/>
        <v>59.2</v>
      </c>
      <c r="DG7" s="64">
        <f t="shared" si="16"/>
        <v>62.4</v>
      </c>
      <c r="DH7" s="64">
        <f t="shared" si="16"/>
        <v>83.1</v>
      </c>
      <c r="DI7" s="64">
        <f t="shared" si="16"/>
        <v>54.7</v>
      </c>
      <c r="DJ7" s="61"/>
      <c r="DK7" s="64">
        <f>DK8</f>
        <v>23.3</v>
      </c>
      <c r="DL7" s="64">
        <f t="shared" ref="DL7:DT7" si="17">DL8</f>
        <v>23.3</v>
      </c>
      <c r="DM7" s="64">
        <f t="shared" si="17"/>
        <v>31.5</v>
      </c>
      <c r="DN7" s="64">
        <f t="shared" si="17"/>
        <v>37</v>
      </c>
      <c r="DO7" s="64">
        <f t="shared" si="17"/>
        <v>39.700000000000003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12319</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11</v>
      </c>
      <c r="S8" s="69" t="s">
        <v>123</v>
      </c>
      <c r="T8" s="69" t="s">
        <v>124</v>
      </c>
      <c r="U8" s="70">
        <v>841</v>
      </c>
      <c r="V8" s="70">
        <v>73</v>
      </c>
      <c r="W8" s="70">
        <v>100</v>
      </c>
      <c r="X8" s="69" t="s">
        <v>125</v>
      </c>
      <c r="Y8" s="71">
        <v>32.1</v>
      </c>
      <c r="Z8" s="71">
        <v>45.1</v>
      </c>
      <c r="AA8" s="71">
        <v>45.2</v>
      </c>
      <c r="AB8" s="71">
        <v>47.5</v>
      </c>
      <c r="AC8" s="71">
        <v>113.5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80.2</v>
      </c>
      <c r="BG8" s="71">
        <v>14.4</v>
      </c>
      <c r="BH8" s="71">
        <v>14.2</v>
      </c>
      <c r="BI8" s="71">
        <v>13.1</v>
      </c>
      <c r="BJ8" s="71">
        <v>18.5</v>
      </c>
      <c r="BK8" s="71">
        <v>38.200000000000003</v>
      </c>
      <c r="BL8" s="71">
        <v>34.6</v>
      </c>
      <c r="BM8" s="71">
        <v>37.6</v>
      </c>
      <c r="BN8" s="71">
        <v>30.2</v>
      </c>
      <c r="BO8" s="71">
        <v>33.9</v>
      </c>
      <c r="BP8" s="68">
        <v>20.8</v>
      </c>
      <c r="BQ8" s="72">
        <v>442</v>
      </c>
      <c r="BR8" s="72">
        <v>456</v>
      </c>
      <c r="BS8" s="72">
        <v>440</v>
      </c>
      <c r="BT8" s="73">
        <v>440</v>
      </c>
      <c r="BU8" s="73">
        <v>410</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29021</v>
      </c>
      <c r="CO8" s="71" t="s">
        <v>117</v>
      </c>
      <c r="CP8" s="71" t="s">
        <v>117</v>
      </c>
      <c r="CQ8" s="71" t="s">
        <v>117</v>
      </c>
      <c r="CR8" s="71" t="s">
        <v>117</v>
      </c>
      <c r="CS8" s="71" t="s">
        <v>117</v>
      </c>
      <c r="CT8" s="71" t="s">
        <v>117</v>
      </c>
      <c r="CU8" s="71" t="s">
        <v>117</v>
      </c>
      <c r="CV8" s="71" t="s">
        <v>117</v>
      </c>
      <c r="CW8" s="71" t="s">
        <v>117</v>
      </c>
      <c r="CX8" s="71" t="s">
        <v>117</v>
      </c>
      <c r="CY8" s="68" t="s">
        <v>117</v>
      </c>
      <c r="CZ8" s="71">
        <v>607.79999999999995</v>
      </c>
      <c r="DA8" s="71">
        <v>270.89999999999998</v>
      </c>
      <c r="DB8" s="71">
        <v>134.80000000000001</v>
      </c>
      <c r="DC8" s="71">
        <v>0</v>
      </c>
      <c r="DD8" s="71">
        <v>0</v>
      </c>
      <c r="DE8" s="71">
        <v>70.5</v>
      </c>
      <c r="DF8" s="71">
        <v>59.2</v>
      </c>
      <c r="DG8" s="71">
        <v>62.4</v>
      </c>
      <c r="DH8" s="71">
        <v>83.1</v>
      </c>
      <c r="DI8" s="71">
        <v>54.7</v>
      </c>
      <c r="DJ8" s="68">
        <v>425.4</v>
      </c>
      <c r="DK8" s="71">
        <v>23.3</v>
      </c>
      <c r="DL8" s="71">
        <v>23.3</v>
      </c>
      <c r="DM8" s="71">
        <v>31.5</v>
      </c>
      <c r="DN8" s="71">
        <v>37</v>
      </c>
      <c r="DO8" s="71">
        <v>39.700000000000003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2021-01-26T05:45:48Z</cp:lastPrinted>
  <dcterms:created xsi:type="dcterms:W3CDTF">2020-12-04T03:26:11Z</dcterms:created>
  <dcterms:modified xsi:type="dcterms:W3CDTF">2021-01-26T06:05:55Z</dcterms:modified>
  <cp:category/>
</cp:coreProperties>
</file>