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3.1.20公営企業に係る経営比較分析表（令和元年度決算）の分析等について\【経営比較分析表】2019_012319_47_140\"/>
    </mc:Choice>
  </mc:AlternateContent>
  <xr:revisionPtr revIDLastSave="0" documentId="13_ncr:20001_{2FCA2617-E278-4442-ADFA-C02BC6D68252}" xr6:coauthVersionLast="36" xr6:coauthVersionMax="36" xr10:uidLastSave="{00000000-0000-0000-0000-000000000000}"/>
  <workbookProtection workbookAlgorithmName="SHA-512" workbookHashValue="6ptmtMgS4b+7LO10iwbwmA5J+BZeccbq5UMpxgiBwsFfgsYw/Ng0zmbS+VDeNQYmyc1BKeonpet1KlSesNspHA==" workbookSaltValue="hUzJeix/Y1V5mFNbOmrvb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BG51" i="4"/>
  <c r="BG30" i="4"/>
  <c r="FX30" i="4"/>
  <c r="AV76" i="4"/>
  <c r="KO51" i="4"/>
  <c r="LE76" i="4"/>
  <c r="FX51" i="4"/>
  <c r="KO30" i="4"/>
  <c r="HP76" i="4"/>
  <c r="KP76" i="4"/>
  <c r="HA76" i="4"/>
  <c r="AN51" i="4"/>
  <c r="FE30" i="4"/>
  <c r="AN30" i="4"/>
  <c r="FE51" i="4"/>
  <c r="JV30" i="4"/>
  <c r="AG76" i="4"/>
  <c r="JV51" i="4"/>
  <c r="R76" i="4"/>
  <c r="KA76" i="4"/>
  <c r="EL51" i="4"/>
  <c r="JC30" i="4"/>
  <c r="GL76" i="4"/>
  <c r="U51" i="4"/>
  <c r="EL30" i="4"/>
  <c r="U30"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<sst xmlns="http://schemas.openxmlformats.org/spreadsheetml/2006/main" count="278" uniqueCount="133">
  <si>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</si>
  <si>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</si>
  <si>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</si>
  <si>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</si>
  <si>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</si>
  <si>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</si>
  <si>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</si>
  <si>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</si>
  <si>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</si>
  <si>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</si>
  <si>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</si>
  <si>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</si>
  <si>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</si>
  <si>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</si>
  <si>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</si>
  <si>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</si>
  <si>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</si>
  <si>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</si>
  <si>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</si>
  <si>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</si>
  <si>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</si>
  <si>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</si>
  <si>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</si>
  <si>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</si>
  <si>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</si>
  <si>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</si>
  <si>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</si>
  <si>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</si>
  <si>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</si>
  <si>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</si>
  <si>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</si>
  <si>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</si>
  <si>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</si>
  <si>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</si>
  <si>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</si>
  <si>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</si>
  <si>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</si>
  <si>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</si>
  <si>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</si>
  <si>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</si>
  <si>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</si>
  <si>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</si>
  <si>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</si>
  <si>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</si>
  <si>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</si>
  <si>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</si>
  <si>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</si>
  <si>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</si>
  <si>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</si>
  <si>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</si>
  <si>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</si>
  <si>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</si>
  <si>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</si>
  <si>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</si>
  <si>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</si>
  <si>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</si>
  <si>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</si>
  <si>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</si>
  <si>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</si>
  <si>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</si>
  <si>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</si>
  <si>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</si>
  <si>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</si>
  <si>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</si>
  <si>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</si>
  <si>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</si>
  <si>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</si>
  <si>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</si>
  <si>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</si>
  <si>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</si>
  <si>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</si>
  <si>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</si>
  <si>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</si>
  <si>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</si>
  <si>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</si>
  <si>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</si>
  <si>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</si>
  <si>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</si>
  <si>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</si>
  <si>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</si>
  <si>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</si>
  <si>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</si>
  <si>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</si>
  <si>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</si>
  <si>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</si>
  <si>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</si>
  <si>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</si>
  <si>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</si>
  <si>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</si>
  <si>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</si>
  <si>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</si>
  <si>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</si>
  <si>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</si>
  <si>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</si>
  <si>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</si>
  <si>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</si>
  <si>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</si>
  <si>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</si>
  <si>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</si>
  <si>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</si>
  <si>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</si>
  <si>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</si>
  <si>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当該値(N-1)</t>
    <phoneticPr fontId="5"/>
  </si>
  <si>
    <t>当該値(N)</t>
    <phoneticPr fontId="5"/>
  </si>
  <si>
    <t>当該値(N-4)</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</si>
  <si>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</si>
  <si>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</si>
  <si>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</si>
  <si>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</si>
  <si>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</si>
  <si>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</si>
  <si>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</si>
  <si>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恵庭駅西口駐車場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</si>
  <si>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</si>
  <si>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</si>
  <si>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</si>
  <si>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</si>
  <si>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</si>
  <si>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</si>
  <si>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</si>
  <si>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</si>
  <si>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</si>
  <si>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</si>
  <si>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</si>
  <si>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</si>
  <si>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</si>
  <si>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</si>
  <si>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</si>
  <si>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</si>
  <si>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当市が有する市内6カ所の駐車場については、全てがJR駅周辺に位置しているため、利便性が高く周知も広まってきたこともあり、ある程度安定した利用があります。
当初の起債も償還終了が近づいており、今後は老朽化の進んでいる設備の更新等を見据えていく必要がありますが、次年度以降は新型コロナウイルスの影響により大きな減収が見込まれているため、利用人数や収支の状況を注視しながら、収益状況の維持・改善に引き続き努めていく必要があります。</t>
    <rPh sb="77" eb="79">
      <t>トウショ</t>
    </rPh>
    <rPh sb="80" eb="82">
      <t>キサイ</t>
    </rPh>
    <rPh sb="83" eb="85">
      <t>ショウカン</t>
    </rPh>
    <rPh sb="85" eb="87">
      <t>シュウリョウ</t>
    </rPh>
    <rPh sb="88" eb="89">
      <t>チカ</t>
    </rPh>
    <rPh sb="120" eb="122">
      <t>ヒツヨウ</t>
    </rPh>
    <rPh sb="166" eb="168">
      <t>リヨウ</t>
    </rPh>
    <rPh sb="168" eb="170">
      <t>ニンズウ</t>
    </rPh>
    <phoneticPr fontId="5"/>
  </si>
  <si>
    <t>当駐車場は平成22年に整備した青空駐車場であり、固定資産は土地及び一部の機器類のみでありますが、機器は導入後約10年が経過しており、残存価値はほとんどなく故障対応も増加してきている状況であるため、今後の大規模更新を視野に入れていく必要があります。
土地についてはJR駅隣接という立地条件上、非常に高いものとなっています。
当初整備分の残債があるものの、以後の大規模更新を行っていないこともあり、企業債残高対料金収入比率は年々減少しています。</t>
    <rPh sb="5" eb="7">
      <t>ヘイセイ</t>
    </rPh>
    <rPh sb="9" eb="10">
      <t>ネン</t>
    </rPh>
    <rPh sb="11" eb="13">
      <t>セイビ</t>
    </rPh>
    <rPh sb="54" eb="55">
      <t>ヤク</t>
    </rPh>
    <rPh sb="172" eb="174">
      <t>リッチ</t>
    </rPh>
    <rPh sb="174" eb="176">
      <t>ジョウケン</t>
    </rPh>
    <rPh sb="176" eb="177">
      <t>ジョウ</t>
    </rPh>
    <rPh sb="178" eb="180">
      <t>ヒジョウ</t>
    </rPh>
    <rPh sb="181" eb="182">
      <t>タカ</t>
    </rPh>
    <rPh sb="194" eb="196">
      <t>トウショ</t>
    </rPh>
    <rPh sb="196" eb="198">
      <t>セイビ</t>
    </rPh>
    <rPh sb="210" eb="211">
      <t>ゴ</t>
    </rPh>
    <rPh sb="212" eb="215">
      <t>ダイキボ</t>
    </rPh>
    <rPh sb="215" eb="217">
      <t>コウシン</t>
    </rPh>
    <rPh sb="218" eb="219">
      <t>オコナキギョウサイザンダカタイリョウキンシュウニュウヒリツネンネンゲンショウ</t>
    </rPh>
    <phoneticPr fontId="5"/>
  </si>
  <si>
    <t>当駐車場は快速電車が停車するJR駅および医療機関の周辺に位置しており、需要は非常に高いものの、また利用の中心は通勤者をはじめとした日中に長時間の駐車を行うJR駅利用者であるため、回転率及び稼働率の数値は高くなっていない傾向にありますが、日中の入庫は多いため、需要過多につき定期券の新規発行を一時停止しておりました。
市内6駐車場の中では最も高い稼働率ではありますが、利用料金の発生しないごく短時間の利用も多いため、収益には直接つながっていません。
月毎の利用を見ると、3月度から新型コロナウイルスの影響を受け利用者が激減したため、今後の利用状況には注視が必要です。</t>
    <rPh sb="118" eb="120">
      <t>ニッチュウ</t>
    </rPh>
    <rPh sb="124" eb="125">
      <t>オオ</t>
    </rPh>
    <rPh sb="129" eb="131">
      <t>ジュヨウ</t>
    </rPh>
    <rPh sb="131" eb="133">
      <t>カタ</t>
    </rPh>
    <rPh sb="145" eb="147">
      <t>イチジ</t>
    </rPh>
    <phoneticPr fontId="5"/>
  </si>
  <si>
    <t xml:space="preserve">恵庭市の駐車場事業は市内6カ所にて管理・運営を行っており、平成19年～22年にかけて行った駐車場全体の整備に要した起債の償還に対しては、経常収入や基金からの繰入のほか、平成25年～29年までは一時的に一般会計からの繰入を行い対応してきたところですが、他会計補助金比率はゼロとなっています。
平成22年度の当初整備時の残債があり、また本年度より市内駐車場でかかる経費の考え方を整理したtため収益的収支比率が低い数値となっていますが、他の指標については昨年度から微減しているものの、一定の水準は維持している状態にあります。
利用料金の発生しないごく短時間の利用が多い駐車場であり、収容台数の関係から今後の大きな収入増は見込めませんが、収益等の維持・向上の取組が引き続き必要です。
</t>
    <rPh sb="204" eb="206">
      <t>ヘイセイ</t>
    </rPh>
    <rPh sb="208" eb="210">
      <t>ネンド</t>
    </rPh>
    <rPh sb="211" eb="213">
      <t>トウショ</t>
    </rPh>
    <rPh sb="213" eb="215">
      <t>セイビ</t>
    </rPh>
    <rPh sb="215" eb="216">
      <t>ジ</t>
    </rPh>
    <rPh sb="217" eb="219">
      <t>ザンサイ</t>
    </rPh>
    <rPh sb="228" eb="231">
      <t>シュウエキテキ</t>
    </rPh>
    <rPh sb="231" eb="233">
      <t>シュウシ</t>
    </rPh>
    <rPh sb="233" eb="235">
      <t>ヒリツ</t>
    </rPh>
    <rPh sb="236" eb="237">
      <t>ヒク</t>
    </rPh>
    <rPh sb="238" eb="240">
      <t>スウチ</t>
    </rPh>
    <rPh sb="249" eb="250">
      <t>タ</t>
    </rPh>
    <rPh sb="251" eb="253">
      <t>シヒョウ</t>
    </rPh>
    <rPh sb="254" eb="257">
      <t>サクネンド</t>
    </rPh>
    <rPh sb="259" eb="261">
      <t>ビゲン</t>
    </rPh>
    <rPh sb="269" eb="271">
      <t>イッテイ</t>
    </rPh>
    <rPh sb="272" eb="274">
      <t>スイジュン</t>
    </rPh>
    <rPh sb="275" eb="277">
      <t>イジ</t>
    </rPh>
    <rPh sb="281" eb="283">
      <t>ジョウタイ</t>
    </rPh>
    <rPh sb="311" eb="314">
      <t>チュウシャジョウ</t>
    </rPh>
    <rPh sb="315" eb="317">
      <t>シュウヨウ</t>
    </rPh>
    <rPh sb="317" eb="319">
      <t>ダイスウ</t>
    </rPh>
    <rPh sb="320" eb="322">
      <t>カンケイ</t>
    </rPh>
    <rPh sb="324" eb="326">
      <t>コンゴ</t>
    </rPh>
    <rPh sb="327" eb="328">
      <t>オオ</t>
    </rPh>
    <rPh sb="330" eb="332">
      <t>シュウニュウ</t>
    </rPh>
    <rPh sb="332" eb="333">
      <t>ゾウ</t>
    </rPh>
    <rPh sb="334" eb="336">
      <t>ミココンゴシュウエキトウイジコウジョウトリクミヒツヅヒツヨウ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</si>
</sst>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62.5</c:v>
                </c:pt>
                <c:pt idx="1">
                  <c:v>72.2</c:v>
                </c:pt>
                <c:pt idx="2">
                  <c:v>67.599999999999994</c:v>
                </c:pt>
                <c:pt idx="3">
                  <c:v>72.5</c:v>
                </c:pt>
                <c:pt idx="4">
                  <c:v>71.2</c:v>
                </c:pt>
              </c:numCache>
            </c:numRef>
          </c:val>
          <c:extLst>
            <c:ext xmlns:c16="http://schemas.microsoft.com/office/drawing/2014/chart" uri="{C3380CC4-5D6E-409C-BE32-E72D297353CC}">
              <c16:uniqueId val="{00000000-E498-4A02-9A0F-E2E8C31BA6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498-4A02-9A0F-E2E8C31BA6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546.6</c:v>
                </c:pt>
                <c:pt idx="1">
                  <c:v>358.9</c:v>
                </c:pt>
                <c:pt idx="2">
                  <c:v>271.5</c:v>
                </c:pt>
                <c:pt idx="3">
                  <c:v>176.6</c:v>
                </c:pt>
                <c:pt idx="4">
                  <c:v>96.7</c:v>
                </c:pt>
              </c:numCache>
            </c:numRef>
          </c:val>
          <c:extLst>
            <c:ext xmlns:c16="http://schemas.microsoft.com/office/drawing/2014/chart" uri="{C3380CC4-5D6E-409C-BE32-E72D297353CC}">
              <c16:uniqueId val="{00000000-9395-497C-B147-12A0A20166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9395-497C-B147-12A0A20166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5FD-4217-86A2-5E0A69A5F8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FD-4217-86A2-5E0A69A5F84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6DC-44A9-8930-A7EFC7C9C0A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DC-44A9-8930-A7EFC7C9C0A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25-42B4-8389-ECEAC28806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025-42B4-8389-ECEAC28806C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0CC-40B9-B7C8-553D758238D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70CC-40B9-B7C8-553D758238D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98.8</c:v>
                </c:pt>
                <c:pt idx="1">
                  <c:v>98.8</c:v>
                </c:pt>
                <c:pt idx="2">
                  <c:v>108.4</c:v>
                </c:pt>
                <c:pt idx="3">
                  <c:v>115.7</c:v>
                </c:pt>
                <c:pt idx="4">
                  <c:v>108.4</c:v>
                </c:pt>
              </c:numCache>
            </c:numRef>
          </c:val>
          <c:extLst>
            <c:ext xmlns:c16="http://schemas.microsoft.com/office/drawing/2014/chart" uri="{C3380CC4-5D6E-409C-BE32-E72D297353CC}">
              <c16:uniqueId val="{00000000-2F66-4CA8-898D-A30B3B9F442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2F66-4CA8-898D-A30B3B9F442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47.2</c:v>
                </c:pt>
                <c:pt idx="1">
                  <c:v>48.5</c:v>
                </c:pt>
                <c:pt idx="2">
                  <c:v>46.3</c:v>
                </c:pt>
                <c:pt idx="3">
                  <c:v>45.3</c:v>
                </c:pt>
                <c:pt idx="4">
                  <c:v>43.4</c:v>
                </c:pt>
              </c:numCache>
            </c:numRef>
          </c:val>
          <c:extLst>
            <c:ext xmlns:c16="http://schemas.microsoft.com/office/drawing/2014/chart" uri="{C3380CC4-5D6E-409C-BE32-E72D297353CC}">
              <c16:uniqueId val="{00000000-059A-45CB-A9BC-A02B7B2ED5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59A-45CB-A9BC-A02B7B2ED5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4175</c:v>
                </c:pt>
                <c:pt idx="1">
                  <c:v>4299</c:v>
                </c:pt>
                <c:pt idx="2">
                  <c:v>3434</c:v>
                </c:pt>
                <c:pt idx="3">
                  <c:v>4140</c:v>
                </c:pt>
                <c:pt idx="4">
                  <c:v>3987</c:v>
                </c:pt>
              </c:numCache>
            </c:numRef>
          </c:val>
          <c:extLst>
            <c:ext xmlns:c16="http://schemas.microsoft.com/office/drawing/2014/chart" uri="{C3380CC4-5D6E-409C-BE32-E72D297353CC}">
              <c16:uniqueId val="{00000000-0942-47A5-873E-82B9A32260C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942-47A5-873E-82B9A32260C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北海道恵庭市　恵庭駅西口駐車場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1043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62.5</v>
      </c>
      <c r="V31" s="110"/>
      <c r="W31" s="110"/>
      <c r="X31" s="110"/>
      <c r="Y31" s="110"/>
      <c r="Z31" s="110"/>
      <c r="AA31" s="110"/>
      <c r="AB31" s="110"/>
      <c r="AC31" s="110"/>
      <c r="AD31" s="110"/>
      <c r="AE31" s="110"/>
      <c r="AF31" s="110"/>
      <c r="AG31" s="110"/>
      <c r="AH31" s="110"/>
      <c r="AI31" s="110"/>
      <c r="AJ31" s="110"/>
      <c r="AK31" s="110"/>
      <c r="AL31" s="110"/>
      <c r="AM31" s="110"/>
      <c r="AN31" s="110">
        <f>データ!Z7</f>
        <v>72.2</v>
      </c>
      <c r="AO31" s="110"/>
      <c r="AP31" s="110"/>
      <c r="AQ31" s="110"/>
      <c r="AR31" s="110"/>
      <c r="AS31" s="110"/>
      <c r="AT31" s="110"/>
      <c r="AU31" s="110"/>
      <c r="AV31" s="110"/>
      <c r="AW31" s="110"/>
      <c r="AX31" s="110"/>
      <c r="AY31" s="110"/>
      <c r="AZ31" s="110"/>
      <c r="BA31" s="110"/>
      <c r="BB31" s="110"/>
      <c r="BC31" s="110"/>
      <c r="BD31" s="110"/>
      <c r="BE31" s="110"/>
      <c r="BF31" s="110"/>
      <c r="BG31" s="110">
        <f>データ!AA7</f>
        <v>67.599999999999994</v>
      </c>
      <c r="BH31" s="110"/>
      <c r="BI31" s="110"/>
      <c r="BJ31" s="110"/>
      <c r="BK31" s="110"/>
      <c r="BL31" s="110"/>
      <c r="BM31" s="110"/>
      <c r="BN31" s="110"/>
      <c r="BO31" s="110"/>
      <c r="BP31" s="110"/>
      <c r="BQ31" s="110"/>
      <c r="BR31" s="110"/>
      <c r="BS31" s="110"/>
      <c r="BT31" s="110"/>
      <c r="BU31" s="110"/>
      <c r="BV31" s="110"/>
      <c r="BW31" s="110"/>
      <c r="BX31" s="110"/>
      <c r="BY31" s="110"/>
      <c r="BZ31" s="110">
        <f>データ!AB7</f>
        <v>72.5</v>
      </c>
      <c r="CA31" s="110"/>
      <c r="CB31" s="110"/>
      <c r="CC31" s="110"/>
      <c r="CD31" s="110"/>
      <c r="CE31" s="110"/>
      <c r="CF31" s="110"/>
      <c r="CG31" s="110"/>
      <c r="CH31" s="110"/>
      <c r="CI31" s="110"/>
      <c r="CJ31" s="110"/>
      <c r="CK31" s="110"/>
      <c r="CL31" s="110"/>
      <c r="CM31" s="110"/>
      <c r="CN31" s="110"/>
      <c r="CO31" s="110"/>
      <c r="CP31" s="110"/>
      <c r="CQ31" s="110"/>
      <c r="CR31" s="110"/>
      <c r="CS31" s="110">
        <f>データ!AC7</f>
        <v>71.2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98.8</v>
      </c>
      <c r="JD31" s="81"/>
      <c r="JE31" s="81"/>
      <c r="JF31" s="81"/>
      <c r="JG31" s="81"/>
      <c r="JH31" s="81"/>
      <c r="JI31" s="81"/>
      <c r="JJ31" s="81"/>
      <c r="JK31" s="81"/>
      <c r="JL31" s="81"/>
      <c r="JM31" s="81"/>
      <c r="JN31" s="81"/>
      <c r="JO31" s="81"/>
      <c r="JP31" s="81"/>
      <c r="JQ31" s="81"/>
      <c r="JR31" s="81"/>
      <c r="JS31" s="81"/>
      <c r="JT31" s="81"/>
      <c r="JU31" s="82"/>
      <c r="JV31" s="80">
        <f>データ!DL7</f>
        <v>98.8</v>
      </c>
      <c r="JW31" s="81"/>
      <c r="JX31" s="81"/>
      <c r="JY31" s="81"/>
      <c r="JZ31" s="81"/>
      <c r="KA31" s="81"/>
      <c r="KB31" s="81"/>
      <c r="KC31" s="81"/>
      <c r="KD31" s="81"/>
      <c r="KE31" s="81"/>
      <c r="KF31" s="81"/>
      <c r="KG31" s="81"/>
      <c r="KH31" s="81"/>
      <c r="KI31" s="81"/>
      <c r="KJ31" s="81"/>
      <c r="KK31" s="81"/>
      <c r="KL31" s="81"/>
      <c r="KM31" s="81"/>
      <c r="KN31" s="82"/>
      <c r="KO31" s="80">
        <f>データ!DM7</f>
        <v>108.4</v>
      </c>
      <c r="KP31" s="81"/>
      <c r="KQ31" s="81"/>
      <c r="KR31" s="81"/>
      <c r="KS31" s="81"/>
      <c r="KT31" s="81"/>
      <c r="KU31" s="81"/>
      <c r="KV31" s="81"/>
      <c r="KW31" s="81"/>
      <c r="KX31" s="81"/>
      <c r="KY31" s="81"/>
      <c r="KZ31" s="81"/>
      <c r="LA31" s="81"/>
      <c r="LB31" s="81"/>
      <c r="LC31" s="81"/>
      <c r="LD31" s="81"/>
      <c r="LE31" s="81"/>
      <c r="LF31" s="81"/>
      <c r="LG31" s="82"/>
      <c r="LH31" s="80">
        <f>データ!DN7</f>
        <v>115.7</v>
      </c>
      <c r="LI31" s="81"/>
      <c r="LJ31" s="81"/>
      <c r="LK31" s="81"/>
      <c r="LL31" s="81"/>
      <c r="LM31" s="81"/>
      <c r="LN31" s="81"/>
      <c r="LO31" s="81"/>
      <c r="LP31" s="81"/>
      <c r="LQ31" s="81"/>
      <c r="LR31" s="81"/>
      <c r="LS31" s="81"/>
      <c r="LT31" s="81"/>
      <c r="LU31" s="81"/>
      <c r="LV31" s="81"/>
      <c r="LW31" s="81"/>
      <c r="LX31" s="81"/>
      <c r="LY31" s="81"/>
      <c r="LZ31" s="82"/>
      <c r="MA31" s="80">
        <f>データ!DO7</f>
        <v>108.4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47.2</v>
      </c>
      <c r="EM52" s="110"/>
      <c r="EN52" s="110"/>
      <c r="EO52" s="110"/>
      <c r="EP52" s="110"/>
      <c r="EQ52" s="110"/>
      <c r="ER52" s="110"/>
      <c r="ES52" s="110"/>
      <c r="ET52" s="110"/>
      <c r="EU52" s="110"/>
      <c r="EV52" s="110"/>
      <c r="EW52" s="110"/>
      <c r="EX52" s="110"/>
      <c r="EY52" s="110"/>
      <c r="EZ52" s="110"/>
      <c r="FA52" s="110"/>
      <c r="FB52" s="110"/>
      <c r="FC52" s="110"/>
      <c r="FD52" s="110"/>
      <c r="FE52" s="110">
        <f>データ!BG7</f>
        <v>48.5</v>
      </c>
      <c r="FF52" s="110"/>
      <c r="FG52" s="110"/>
      <c r="FH52" s="110"/>
      <c r="FI52" s="110"/>
      <c r="FJ52" s="110"/>
      <c r="FK52" s="110"/>
      <c r="FL52" s="110"/>
      <c r="FM52" s="110"/>
      <c r="FN52" s="110"/>
      <c r="FO52" s="110"/>
      <c r="FP52" s="110"/>
      <c r="FQ52" s="110"/>
      <c r="FR52" s="110"/>
      <c r="FS52" s="110"/>
      <c r="FT52" s="110"/>
      <c r="FU52" s="110"/>
      <c r="FV52" s="110"/>
      <c r="FW52" s="110"/>
      <c r="FX52" s="110">
        <f>データ!BH7</f>
        <v>46.3</v>
      </c>
      <c r="FY52" s="110"/>
      <c r="FZ52" s="110"/>
      <c r="GA52" s="110"/>
      <c r="GB52" s="110"/>
      <c r="GC52" s="110"/>
      <c r="GD52" s="110"/>
      <c r="GE52" s="110"/>
      <c r="GF52" s="110"/>
      <c r="GG52" s="110"/>
      <c r="GH52" s="110"/>
      <c r="GI52" s="110"/>
      <c r="GJ52" s="110"/>
      <c r="GK52" s="110"/>
      <c r="GL52" s="110"/>
      <c r="GM52" s="110"/>
      <c r="GN52" s="110"/>
      <c r="GO52" s="110"/>
      <c r="GP52" s="110"/>
      <c r="GQ52" s="110">
        <f>データ!BI7</f>
        <v>45.3</v>
      </c>
      <c r="GR52" s="110"/>
      <c r="GS52" s="110"/>
      <c r="GT52" s="110"/>
      <c r="GU52" s="110"/>
      <c r="GV52" s="110"/>
      <c r="GW52" s="110"/>
      <c r="GX52" s="110"/>
      <c r="GY52" s="110"/>
      <c r="GZ52" s="110"/>
      <c r="HA52" s="110"/>
      <c r="HB52" s="110"/>
      <c r="HC52" s="110"/>
      <c r="HD52" s="110"/>
      <c r="HE52" s="110"/>
      <c r="HF52" s="110"/>
      <c r="HG52" s="110"/>
      <c r="HH52" s="110"/>
      <c r="HI52" s="110"/>
      <c r="HJ52" s="110">
        <f>データ!BJ7</f>
        <v>43.4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4175</v>
      </c>
      <c r="JD52" s="106"/>
      <c r="JE52" s="106"/>
      <c r="JF52" s="106"/>
      <c r="JG52" s="106"/>
      <c r="JH52" s="106"/>
      <c r="JI52" s="106"/>
      <c r="JJ52" s="106"/>
      <c r="JK52" s="106"/>
      <c r="JL52" s="106"/>
      <c r="JM52" s="106"/>
      <c r="JN52" s="106"/>
      <c r="JO52" s="106"/>
      <c r="JP52" s="106"/>
      <c r="JQ52" s="106"/>
      <c r="JR52" s="106"/>
      <c r="JS52" s="106"/>
      <c r="JT52" s="106"/>
      <c r="JU52" s="106"/>
      <c r="JV52" s="106">
        <f>データ!BR7</f>
        <v>4299</v>
      </c>
      <c r="JW52" s="106"/>
      <c r="JX52" s="106"/>
      <c r="JY52" s="106"/>
      <c r="JZ52" s="106"/>
      <c r="KA52" s="106"/>
      <c r="KB52" s="106"/>
      <c r="KC52" s="106"/>
      <c r="KD52" s="106"/>
      <c r="KE52" s="106"/>
      <c r="KF52" s="106"/>
      <c r="KG52" s="106"/>
      <c r="KH52" s="106"/>
      <c r="KI52" s="106"/>
      <c r="KJ52" s="106"/>
      <c r="KK52" s="106"/>
      <c r="KL52" s="106"/>
      <c r="KM52" s="106"/>
      <c r="KN52" s="106"/>
      <c r="KO52" s="106">
        <f>データ!BS7</f>
        <v>3434</v>
      </c>
      <c r="KP52" s="106"/>
      <c r="KQ52" s="106"/>
      <c r="KR52" s="106"/>
      <c r="KS52" s="106"/>
      <c r="KT52" s="106"/>
      <c r="KU52" s="106"/>
      <c r="KV52" s="106"/>
      <c r="KW52" s="106"/>
      <c r="KX52" s="106"/>
      <c r="KY52" s="106"/>
      <c r="KZ52" s="106"/>
      <c r="LA52" s="106"/>
      <c r="LB52" s="106"/>
      <c r="LC52" s="106"/>
      <c r="LD52" s="106"/>
      <c r="LE52" s="106"/>
      <c r="LF52" s="106"/>
      <c r="LG52" s="106"/>
      <c r="LH52" s="106">
        <f>データ!BT7</f>
        <v>4140</v>
      </c>
      <c r="LI52" s="106"/>
      <c r="LJ52" s="106"/>
      <c r="LK52" s="106"/>
      <c r="LL52" s="106"/>
      <c r="LM52" s="106"/>
      <c r="LN52" s="106"/>
      <c r="LO52" s="106"/>
      <c r="LP52" s="106"/>
      <c r="LQ52" s="106"/>
      <c r="LR52" s="106"/>
      <c r="LS52" s="106"/>
      <c r="LT52" s="106"/>
      <c r="LU52" s="106"/>
      <c r="LV52" s="106"/>
      <c r="LW52" s="106"/>
      <c r="LX52" s="106"/>
      <c r="LY52" s="106"/>
      <c r="LZ52" s="106"/>
      <c r="MA52" s="106">
        <f>データ!BU7</f>
        <v>3987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55025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29021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546.6</v>
      </c>
      <c r="KB77" s="81"/>
      <c r="KC77" s="81"/>
      <c r="KD77" s="81"/>
      <c r="KE77" s="81"/>
      <c r="KF77" s="81"/>
      <c r="KG77" s="81"/>
      <c r="KH77" s="81"/>
      <c r="KI77" s="81"/>
      <c r="KJ77" s="81"/>
      <c r="KK77" s="81"/>
      <c r="KL77" s="81"/>
      <c r="KM77" s="81"/>
      <c r="KN77" s="81"/>
      <c r="KO77" s="82"/>
      <c r="KP77" s="80">
        <f>データ!DA7</f>
        <v>358.9</v>
      </c>
      <c r="KQ77" s="81"/>
      <c r="KR77" s="81"/>
      <c r="KS77" s="81"/>
      <c r="KT77" s="81"/>
      <c r="KU77" s="81"/>
      <c r="KV77" s="81"/>
      <c r="KW77" s="81"/>
      <c r="KX77" s="81"/>
      <c r="KY77" s="81"/>
      <c r="KZ77" s="81"/>
      <c r="LA77" s="81"/>
      <c r="LB77" s="81"/>
      <c r="LC77" s="81"/>
      <c r="LD77" s="82"/>
      <c r="LE77" s="80">
        <f>データ!DB7</f>
        <v>271.5</v>
      </c>
      <c r="LF77" s="81"/>
      <c r="LG77" s="81"/>
      <c r="LH77" s="81"/>
      <c r="LI77" s="81"/>
      <c r="LJ77" s="81"/>
      <c r="LK77" s="81"/>
      <c r="LL77" s="81"/>
      <c r="LM77" s="81"/>
      <c r="LN77" s="81"/>
      <c r="LO77" s="81"/>
      <c r="LP77" s="81"/>
      <c r="LQ77" s="81"/>
      <c r="LR77" s="81"/>
      <c r="LS77" s="82"/>
      <c r="LT77" s="80">
        <f>データ!DC7</f>
        <v>176.6</v>
      </c>
      <c r="LU77" s="81"/>
      <c r="LV77" s="81"/>
      <c r="LW77" s="81"/>
      <c r="LX77" s="81"/>
      <c r="LY77" s="81"/>
      <c r="LZ77" s="81"/>
      <c r="MA77" s="81"/>
      <c r="MB77" s="81"/>
      <c r="MC77" s="81"/>
      <c r="MD77" s="81"/>
      <c r="ME77" s="81"/>
      <c r="MF77" s="81"/>
      <c r="MG77" s="81"/>
      <c r="MH77" s="82"/>
      <c r="MI77" s="80">
        <f>データ!DD7</f>
        <v>96.7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mq729tFiIUHkrKSEaex0UO6q3GuG7UHX+P8AmN4Lt8NJtuEnItzW1PapWnOHzx1g1xovTMNETJ5gE5AWQKVxA==" saltValue="fgIrDfhMlSzZUCrXx0NP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92</v>
      </c>
      <c r="AO5" s="59" t="s">
        <v>93</v>
      </c>
      <c r="AP5" s="59" t="s">
        <v>94</v>
      </c>
      <c r="AQ5" s="59" t="s">
        <v>95</v>
      </c>
      <c r="AR5" s="59" t="s">
        <v>96</v>
      </c>
      <c r="AS5" s="59" t="s">
        <v>97</v>
      </c>
      <c r="AT5" s="59" t="s">
        <v>98</v>
      </c>
      <c r="AU5" s="59" t="s">
        <v>101</v>
      </c>
      <c r="AV5" s="59" t="s">
        <v>89</v>
      </c>
      <c r="AW5" s="59" t="s">
        <v>99</v>
      </c>
      <c r="AX5" s="59" t="s">
        <v>102</v>
      </c>
      <c r="AY5" s="59" t="s">
        <v>103</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104</v>
      </c>
      <c r="BR5" s="59" t="s">
        <v>89</v>
      </c>
      <c r="BS5" s="59" t="s">
        <v>90</v>
      </c>
      <c r="BT5" s="59" t="s">
        <v>91</v>
      </c>
      <c r="BU5" s="59" t="s">
        <v>105</v>
      </c>
      <c r="BV5" s="59" t="s">
        <v>93</v>
      </c>
      <c r="BW5" s="59" t="s">
        <v>94</v>
      </c>
      <c r="BX5" s="59" t="s">
        <v>95</v>
      </c>
      <c r="BY5" s="59" t="s">
        <v>96</v>
      </c>
      <c r="BZ5" s="59" t="s">
        <v>97</v>
      </c>
      <c r="CA5" s="59" t="s">
        <v>98</v>
      </c>
      <c r="CB5" s="59" t="s">
        <v>88</v>
      </c>
      <c r="CC5" s="59" t="s">
        <v>106</v>
      </c>
      <c r="CD5" s="59" t="s">
        <v>90</v>
      </c>
      <c r="CE5" s="59" t="s">
        <v>100</v>
      </c>
      <c r="CF5" s="59" t="s">
        <v>92</v>
      </c>
      <c r="CG5" s="59" t="s">
        <v>93</v>
      </c>
      <c r="CH5" s="59" t="s">
        <v>94</v>
      </c>
      <c r="CI5" s="59" t="s">
        <v>95</v>
      </c>
      <c r="CJ5" s="59" t="s">
        <v>96</v>
      </c>
      <c r="CK5" s="59" t="s">
        <v>97</v>
      </c>
      <c r="CL5" s="59" t="s">
        <v>98</v>
      </c>
      <c r="CM5" s="150"/>
      <c r="CN5" s="150"/>
      <c r="CO5" s="59" t="s">
        <v>101</v>
      </c>
      <c r="CP5" s="59" t="s">
        <v>89</v>
      </c>
      <c r="CQ5" s="59" t="s">
        <v>90</v>
      </c>
      <c r="CR5" s="59" t="s">
        <v>100</v>
      </c>
      <c r="CS5" s="59" t="s">
        <v>92</v>
      </c>
      <c r="CT5" s="59" t="s">
        <v>93</v>
      </c>
      <c r="CU5" s="59" t="s">
        <v>94</v>
      </c>
      <c r="CV5" s="59" t="s">
        <v>95</v>
      </c>
      <c r="CW5" s="59" t="s">
        <v>96</v>
      </c>
      <c r="CX5" s="59" t="s">
        <v>97</v>
      </c>
      <c r="CY5" s="59" t="s">
        <v>98</v>
      </c>
      <c r="CZ5" s="59" t="s">
        <v>88</v>
      </c>
      <c r="DA5" s="59" t="s">
        <v>106</v>
      </c>
      <c r="DB5" s="59" t="s">
        <v>90</v>
      </c>
      <c r="DC5" s="59" t="s">
        <v>100</v>
      </c>
      <c r="DD5" s="59" t="s">
        <v>92</v>
      </c>
      <c r="DE5" s="59" t="s">
        <v>93</v>
      </c>
      <c r="DF5" s="59" t="s">
        <v>94</v>
      </c>
      <c r="DG5" s="59" t="s">
        <v>95</v>
      </c>
      <c r="DH5" s="59" t="s">
        <v>96</v>
      </c>
      <c r="DI5" s="59" t="s">
        <v>97</v>
      </c>
      <c r="DJ5" s="59" t="s">
        <v>35</v>
      </c>
      <c r="DK5" s="59" t="s">
        <v>104</v>
      </c>
      <c r="DL5" s="59" t="s">
        <v>89</v>
      </c>
      <c r="DM5" s="59" t="s">
        <v>90</v>
      </c>
      <c r="DN5" s="59" t="s">
        <v>102</v>
      </c>
      <c r="DO5" s="59" t="s">
        <v>92</v>
      </c>
      <c r="DP5" s="59" t="s">
        <v>93</v>
      </c>
      <c r="DQ5" s="59" t="s">
        <v>94</v>
      </c>
      <c r="DR5" s="59" t="s">
        <v>95</v>
      </c>
      <c r="DS5" s="59" t="s">
        <v>96</v>
      </c>
      <c r="DT5" s="59" t="s">
        <v>97</v>
      </c>
      <c r="DU5" s="59" t="s">
        <v>98</v>
      </c>
    </row>
    <row r="6" spans="1:125" s="66" customFormat="1" x14ac:dyDescent="0.15">
      <c r="A6" s="49" t="s">
        <v>107</v>
      </c>
      <c r="B6" s="60">
        <f>B8</f>
        <v>2019</v>
      </c>
      <c r="C6" s="60">
        <f t="shared" ref="C6:X6" si="1">C8</f>
        <v>12319</v>
      </c>
      <c r="D6" s="60">
        <f t="shared" si="1"/>
        <v>47</v>
      </c>
      <c r="E6" s="60">
        <f t="shared" si="1"/>
        <v>14</v>
      </c>
      <c r="F6" s="60">
        <f t="shared" si="1"/>
        <v>0</v>
      </c>
      <c r="G6" s="60">
        <f t="shared" si="1"/>
        <v>6</v>
      </c>
      <c r="H6" s="60" t="str">
        <f>SUBSTITUTE(H8,"　","")</f>
        <v>北海道恵庭市</v>
      </c>
      <c r="I6" s="60" t="str">
        <f t="shared" si="1"/>
        <v>恵庭駅西口駐車場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9</v>
      </c>
      <c r="S6" s="62" t="str">
        <f t="shared" si="1"/>
        <v>駅</v>
      </c>
      <c r="T6" s="62" t="str">
        <f t="shared" si="1"/>
        <v>無</v>
      </c>
      <c r="U6" s="63">
        <f t="shared" si="1"/>
        <v>1043</v>
      </c>
      <c r="V6" s="63">
        <f t="shared" si="1"/>
        <v>83</v>
      </c>
      <c r="W6" s="63">
        <f t="shared" si="1"/>
        <v>100</v>
      </c>
      <c r="X6" s="62" t="str">
        <f t="shared" si="1"/>
        <v>導入なし</v>
      </c>
      <c r="Y6" s="64">
        <f>IF(Y8="-",NA(),Y8)</f>
        <v>62.5</v>
      </c>
      <c r="Z6" s="64">
        <f t="shared" ref="Z6:AH6" si="2">IF(Z8="-",NA(),Z8)</f>
        <v>72.2</v>
      </c>
      <c r="AA6" s="64">
        <f t="shared" si="2"/>
        <v>67.599999999999994</v>
      </c>
      <c r="AB6" s="64">
        <f t="shared" si="2"/>
        <v>72.5</v>
      </c>
      <c r="AC6" s="64">
        <f t="shared" si="2"/>
        <v>71.2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47.2</v>
      </c>
      <c r="BG6" s="64">
        <f t="shared" ref="BG6:BO6" si="5">IF(BG8="-",NA(),BG8)</f>
        <v>48.5</v>
      </c>
      <c r="BH6" s="64">
        <f t="shared" si="5"/>
        <v>46.3</v>
      </c>
      <c r="BI6" s="64">
        <f t="shared" si="5"/>
        <v>45.3</v>
      </c>
      <c r="BJ6" s="64">
        <f t="shared" si="5"/>
        <v>43.4</v>
      </c>
      <c r="BK6" s="64">
        <f t="shared" si="5"/>
        <v>38.200000000000003</v>
      </c>
      <c r="BL6" s="64">
        <f t="shared" si="5"/>
        <v>34.6</v>
      </c>
      <c r="BM6" s="64">
        <f t="shared" si="5"/>
        <v>37.6</v>
      </c>
      <c r="BN6" s="64">
        <f t="shared" si="5"/>
        <v>30.2</v>
      </c>
      <c r="BO6" s="64">
        <f t="shared" si="5"/>
        <v>33.9</v>
      </c>
      <c r="BP6" s="61" t="str">
        <f>IF(BP8="-","",IF(BP8="-","【-】","【"&amp;SUBSTITUTE(TEXT(BP8,"#,##0.0"),"-","△")&amp;"】"))</f>
        <v>【20.8】</v>
      </c>
      <c r="BQ6" s="65">
        <f>IF(BQ8="-",NA(),BQ8)</f>
        <v>4175</v>
      </c>
      <c r="BR6" s="65">
        <f t="shared" ref="BR6:BZ6" si="6">IF(BR8="-",NA(),BR8)</f>
        <v>4299</v>
      </c>
      <c r="BS6" s="65">
        <f t="shared" si="6"/>
        <v>3434</v>
      </c>
      <c r="BT6" s="65">
        <f t="shared" si="6"/>
        <v>4140</v>
      </c>
      <c r="BU6" s="65">
        <f t="shared" si="6"/>
        <v>3987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55025</v>
      </c>
      <c r="CN6" s="63">
        <f t="shared" si="7"/>
        <v>29021</v>
      </c>
      <c r="CO6" s="64"/>
      <c r="CP6" s="64"/>
      <c r="CQ6" s="64"/>
      <c r="CR6" s="64"/>
      <c r="CS6" s="64"/>
      <c r="CT6" s="64"/>
      <c r="CU6" s="64"/>
      <c r="CV6" s="64"/>
      <c r="CW6" s="64"/>
      <c r="CX6" s="64"/>
      <c r="CY6" s="61" t="s">
        <v>108</v>
      </c>
      <c r="CZ6" s="64">
        <f>IF(CZ8="-",NA(),CZ8)</f>
        <v>546.6</v>
      </c>
      <c r="DA6" s="64">
        <f t="shared" ref="DA6:DI6" si="8">IF(DA8="-",NA(),DA8)</f>
        <v>358.9</v>
      </c>
      <c r="DB6" s="64">
        <f t="shared" si="8"/>
        <v>271.5</v>
      </c>
      <c r="DC6" s="64">
        <f t="shared" si="8"/>
        <v>176.6</v>
      </c>
      <c r="DD6" s="64">
        <f t="shared" si="8"/>
        <v>96.7</v>
      </c>
      <c r="DE6" s="64">
        <f t="shared" si="8"/>
        <v>70.5</v>
      </c>
      <c r="DF6" s="64">
        <f t="shared" si="8"/>
        <v>59.2</v>
      </c>
      <c r="DG6" s="64">
        <f t="shared" si="8"/>
        <v>62.4</v>
      </c>
      <c r="DH6" s="64">
        <f t="shared" si="8"/>
        <v>83.1</v>
      </c>
      <c r="DI6" s="64">
        <f t="shared" si="8"/>
        <v>54.7</v>
      </c>
      <c r="DJ6" s="61" t="str">
        <f>IF(DJ8="-","",IF(DJ8="-","【-】","【"&amp;SUBSTITUTE(TEXT(DJ8,"#,##0.0"),"-","△")&amp;"】"))</f>
        <v>【425.4】</v>
      </c>
      <c r="DK6" s="64">
        <f>IF(DK8="-",NA(),DK8)</f>
        <v>98.8</v>
      </c>
      <c r="DL6" s="64">
        <f t="shared" ref="DL6:DT6" si="9">IF(DL8="-",NA(),DL8)</f>
        <v>98.8</v>
      </c>
      <c r="DM6" s="64">
        <f t="shared" si="9"/>
        <v>108.4</v>
      </c>
      <c r="DN6" s="64">
        <f t="shared" si="9"/>
        <v>115.7</v>
      </c>
      <c r="DO6" s="64">
        <f t="shared" si="9"/>
        <v>108.4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12319</v>
      </c>
      <c r="D7" s="60">
        <f t="shared" si="10"/>
        <v>47</v>
      </c>
      <c r="E7" s="60">
        <f t="shared" si="10"/>
        <v>14</v>
      </c>
      <c r="F7" s="60">
        <f t="shared" si="10"/>
        <v>0</v>
      </c>
      <c r="G7" s="60">
        <f t="shared" si="10"/>
        <v>6</v>
      </c>
      <c r="H7" s="60" t="str">
        <f t="shared" si="10"/>
        <v>北海道　恵庭市</v>
      </c>
      <c r="I7" s="60" t="str">
        <f t="shared" si="10"/>
        <v>恵庭駅西口駐車場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9</v>
      </c>
      <c r="S7" s="62" t="str">
        <f t="shared" si="10"/>
        <v>駅</v>
      </c>
      <c r="T7" s="62" t="str">
        <f t="shared" si="10"/>
        <v>無</v>
      </c>
      <c r="U7" s="63">
        <f t="shared" si="10"/>
        <v>1043</v>
      </c>
      <c r="V7" s="63">
        <f t="shared" si="10"/>
        <v>83</v>
      </c>
      <c r="W7" s="63">
        <f t="shared" si="10"/>
        <v>100</v>
      </c>
      <c r="X7" s="62" t="str">
        <f t="shared" si="10"/>
        <v>導入なし</v>
      </c>
      <c r="Y7" s="64">
        <f>Y8</f>
        <v>62.5</v>
      </c>
      <c r="Z7" s="64">
        <f t="shared" ref="Z7:AH7" si="11">Z8</f>
        <v>72.2</v>
      </c>
      <c r="AA7" s="64">
        <f t="shared" si="11"/>
        <v>67.599999999999994</v>
      </c>
      <c r="AB7" s="64">
        <f t="shared" si="11"/>
        <v>72.5</v>
      </c>
      <c r="AC7" s="64">
        <f t="shared" si="11"/>
        <v>71.2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47.2</v>
      </c>
      <c r="BG7" s="64">
        <f t="shared" ref="BG7:BO7" si="14">BG8</f>
        <v>48.5</v>
      </c>
      <c r="BH7" s="64">
        <f t="shared" si="14"/>
        <v>46.3</v>
      </c>
      <c r="BI7" s="64">
        <f t="shared" si="14"/>
        <v>45.3</v>
      </c>
      <c r="BJ7" s="64">
        <f t="shared" si="14"/>
        <v>43.4</v>
      </c>
      <c r="BK7" s="64">
        <f t="shared" si="14"/>
        <v>38.200000000000003</v>
      </c>
      <c r="BL7" s="64">
        <f t="shared" si="14"/>
        <v>34.6</v>
      </c>
      <c r="BM7" s="64">
        <f t="shared" si="14"/>
        <v>37.6</v>
      </c>
      <c r="BN7" s="64">
        <f t="shared" si="14"/>
        <v>30.2</v>
      </c>
      <c r="BO7" s="64">
        <f t="shared" si="14"/>
        <v>33.9</v>
      </c>
      <c r="BP7" s="61"/>
      <c r="BQ7" s="65">
        <f>BQ8</f>
        <v>4175</v>
      </c>
      <c r="BR7" s="65">
        <f t="shared" ref="BR7:BZ7" si="15">BR8</f>
        <v>4299</v>
      </c>
      <c r="BS7" s="65">
        <f t="shared" si="15"/>
        <v>3434</v>
      </c>
      <c r="BT7" s="65">
        <f t="shared" si="15"/>
        <v>4140</v>
      </c>
      <c r="BU7" s="65">
        <f t="shared" si="15"/>
        <v>3987</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108</v>
      </c>
      <c r="CL7" s="61"/>
      <c r="CM7" s="63">
        <f>CM8</f>
        <v>55025</v>
      </c>
      <c r="CN7" s="63">
        <f>CN8</f>
        <v>29021</v>
      </c>
      <c r="CO7" s="64" t="s">
        <v>110</v>
      </c>
      <c r="CP7" s="64" t="s">
        <v>110</v>
      </c>
      <c r="CQ7" s="64" t="s">
        <v>110</v>
      </c>
      <c r="CR7" s="64" t="s">
        <v>110</v>
      </c>
      <c r="CS7" s="64" t="s">
        <v>110</v>
      </c>
      <c r="CT7" s="64" t="s">
        <v>110</v>
      </c>
      <c r="CU7" s="64" t="s">
        <v>110</v>
      </c>
      <c r="CV7" s="64" t="s">
        <v>110</v>
      </c>
      <c r="CW7" s="64" t="s">
        <v>110</v>
      </c>
      <c r="CX7" s="64" t="s">
        <v>108</v>
      </c>
      <c r="CY7" s="61"/>
      <c r="CZ7" s="64">
        <f>CZ8</f>
        <v>546.6</v>
      </c>
      <c r="DA7" s="64">
        <f t="shared" ref="DA7:DI7" si="16">DA8</f>
        <v>358.9</v>
      </c>
      <c r="DB7" s="64">
        <f t="shared" si="16"/>
        <v>271.5</v>
      </c>
      <c r="DC7" s="64">
        <f t="shared" si="16"/>
        <v>176.6</v>
      </c>
      <c r="DD7" s="64">
        <f t="shared" si="16"/>
        <v>96.7</v>
      </c>
      <c r="DE7" s="64">
        <f t="shared" si="16"/>
        <v>70.5</v>
      </c>
      <c r="DF7" s="64">
        <f t="shared" si="16"/>
        <v>59.2</v>
      </c>
      <c r="DG7" s="64">
        <f t="shared" si="16"/>
        <v>62.4</v>
      </c>
      <c r="DH7" s="64">
        <f t="shared" si="16"/>
        <v>83.1</v>
      </c>
      <c r="DI7" s="64">
        <f t="shared" si="16"/>
        <v>54.7</v>
      </c>
      <c r="DJ7" s="61"/>
      <c r="DK7" s="64">
        <f>DK8</f>
        <v>98.8</v>
      </c>
      <c r="DL7" s="64">
        <f t="shared" ref="DL7:DT7" si="17">DL8</f>
        <v>98.8</v>
      </c>
      <c r="DM7" s="64">
        <f t="shared" si="17"/>
        <v>108.4</v>
      </c>
      <c r="DN7" s="64">
        <f t="shared" si="17"/>
        <v>115.7</v>
      </c>
      <c r="DO7" s="64">
        <f t="shared" si="17"/>
        <v>108.4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12319</v>
      </c>
      <c r="D8" s="67">
        <v>47</v>
      </c>
      <c r="E8" s="67">
        <v>14</v>
      </c>
      <c r="F8" s="67">
        <v>0</v>
      </c>
      <c r="G8" s="67">
        <v>6</v>
      </c>
      <c r="H8" s="67" t="s">
        <v>111</v>
      </c>
      <c r="I8" s="67" t="s">
        <v>112</v>
      </c>
      <c r="J8" s="67" t="s">
        <v>113</v>
      </c>
      <c r="K8" s="67" t="s">
        <v>114</v>
      </c>
      <c r="L8" s="67" t="s">
        <v>115</v>
      </c>
      <c r="M8" s="67" t="s">
        <v>116</v>
      </c>
      <c r="N8" s="67" t="s">
        <v>117</v>
      </c>
      <c r="O8" s="68" t="s">
        <v>118</v>
      </c>
      <c r="P8" s="69" t="s">
        <v>119</v>
      </c>
      <c r="Q8" s="69" t="s">
        <v>120</v>
      </c>
      <c r="R8" s="70">
        <v>9</v>
      </c>
      <c r="S8" s="69" t="s">
        <v>121</v>
      </c>
      <c r="T8" s="69" t="s">
        <v>122</v>
      </c>
      <c r="U8" s="70">
        <v>1043</v>
      </c>
      <c r="V8" s="70">
        <v>83</v>
      </c>
      <c r="W8" s="70">
        <v>100</v>
      </c>
      <c r="X8" s="69" t="s">
        <v>123</v>
      </c>
      <c r="Y8" s="71">
        <v>62.5</v>
      </c>
      <c r="Z8" s="71">
        <v>72.2</v>
      </c>
      <c r="AA8" s="71">
        <v>67.599999999999994</v>
      </c>
      <c r="AB8" s="71">
        <v>72.5</v>
      </c>
      <c r="AC8" s="71">
        <v>71.2</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47.2</v>
      </c>
      <c r="BG8" s="71">
        <v>48.5</v>
      </c>
      <c r="BH8" s="71">
        <v>46.3</v>
      </c>
      <c r="BI8" s="71">
        <v>45.3</v>
      </c>
      <c r="BJ8" s="71">
        <v>43.4</v>
      </c>
      <c r="BK8" s="71">
        <v>38.200000000000003</v>
      </c>
      <c r="BL8" s="71">
        <v>34.6</v>
      </c>
      <c r="BM8" s="71">
        <v>37.6</v>
      </c>
      <c r="BN8" s="71">
        <v>30.2</v>
      </c>
      <c r="BO8" s="71">
        <v>33.9</v>
      </c>
      <c r="BP8" s="68">
        <v>20.8</v>
      </c>
      <c r="BQ8" s="72">
        <v>4175</v>
      </c>
      <c r="BR8" s="72">
        <v>4299</v>
      </c>
      <c r="BS8" s="72">
        <v>3434</v>
      </c>
      <c r="BT8" s="73">
        <v>4140</v>
      </c>
      <c r="BU8" s="73">
        <v>3987</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55025</v>
      </c>
      <c r="CN8" s="70">
        <v>29021</v>
      </c>
      <c r="CO8" s="71" t="s">
        <v>115</v>
      </c>
      <c r="CP8" s="71" t="s">
        <v>115</v>
      </c>
      <c r="CQ8" s="71" t="s">
        <v>115</v>
      </c>
      <c r="CR8" s="71" t="s">
        <v>115</v>
      </c>
      <c r="CS8" s="71" t="s">
        <v>115</v>
      </c>
      <c r="CT8" s="71" t="s">
        <v>115</v>
      </c>
      <c r="CU8" s="71" t="s">
        <v>115</v>
      </c>
      <c r="CV8" s="71" t="s">
        <v>115</v>
      </c>
      <c r="CW8" s="71" t="s">
        <v>115</v>
      </c>
      <c r="CX8" s="71" t="s">
        <v>115</v>
      </c>
      <c r="CY8" s="68" t="s">
        <v>115</v>
      </c>
      <c r="CZ8" s="71">
        <v>546.6</v>
      </c>
      <c r="DA8" s="71">
        <v>358.9</v>
      </c>
      <c r="DB8" s="71">
        <v>271.5</v>
      </c>
      <c r="DC8" s="71">
        <v>176.6</v>
      </c>
      <c r="DD8" s="71">
        <v>96.7</v>
      </c>
      <c r="DE8" s="71">
        <v>70.5</v>
      </c>
      <c r="DF8" s="71">
        <v>59.2</v>
      </c>
      <c r="DG8" s="71">
        <v>62.4</v>
      </c>
      <c r="DH8" s="71">
        <v>83.1</v>
      </c>
      <c r="DI8" s="71">
        <v>54.7</v>
      </c>
      <c r="DJ8" s="68">
        <v>425.4</v>
      </c>
      <c r="DK8" s="71">
        <v>98.8</v>
      </c>
      <c r="DL8" s="71">
        <v>98.8</v>
      </c>
      <c r="DM8" s="71">
        <v>108.4</v>
      </c>
      <c r="DN8" s="71">
        <v>115.7</v>
      </c>
      <c r="DO8" s="71">
        <v>108.4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2021-01-26T05:08:52Z</cp:lastPrinted>
  <dcterms:created xsi:type="dcterms:W3CDTF">2020-12-04T03:26:13Z</dcterms:created>
  <dcterms:modified xsi:type="dcterms:W3CDTF">2021-01-26T07:55:05Z</dcterms:modified>
  <cp:category/>
</cp:coreProperties>
</file>