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30 生活環境部\030 生活環境課\03駐車場\03-1公営企業経営比較分析表の分析・公表\R7(R6年度決算}\03_報告版\"/>
    </mc:Choice>
  </mc:AlternateContent>
  <xr:revisionPtr revIDLastSave="0" documentId="13_ncr:1_{342DB59F-54E0-4110-9BA1-4DDEE7A244A4}" xr6:coauthVersionLast="47" xr6:coauthVersionMax="47" xr10:uidLastSave="{00000000-0000-0000-0000-000000000000}"/>
  <workbookProtection workbookAlgorithmName="SHA-512" workbookHashValue="D8AsmSKtGhGVzuEmWBD9BIjHkKZJfCpPn9mv/DgJunR529D7WfvBdwBVTvuTFhxYmbeZtOl440Ue/wbCF479+Q==" workbookSaltValue="IvC61JL/0I4MDIi489naj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DR7" i="5"/>
  <c r="DQ7" i="5"/>
  <c r="DP7" i="5"/>
  <c r="DO7" i="5"/>
  <c r="DN7" i="5"/>
  <c r="DM7" i="5"/>
  <c r="DL7" i="5"/>
  <c r="JV31" i="4" s="1"/>
  <c r="DK7" i="5"/>
  <c r="DI7" i="5"/>
  <c r="MI78" i="4" s="1"/>
  <c r="DH7" i="5"/>
  <c r="LT78" i="4" s="1"/>
  <c r="DG7" i="5"/>
  <c r="LE78" i="4" s="1"/>
  <c r="DF7" i="5"/>
  <c r="DE7" i="5"/>
  <c r="DD7" i="5"/>
  <c r="DC7" i="5"/>
  <c r="DB7" i="5"/>
  <c r="DA7" i="5"/>
  <c r="CZ7" i="5"/>
  <c r="CN7" i="5"/>
  <c r="CV76" i="4" s="1"/>
  <c r="CM7" i="5"/>
  <c r="BZ7" i="5"/>
  <c r="MA53" i="4" s="1"/>
  <c r="BY7" i="5"/>
  <c r="LH53" i="4" s="1"/>
  <c r="BX7" i="5"/>
  <c r="KO53" i="4" s="1"/>
  <c r="BW7" i="5"/>
  <c r="BV7" i="5"/>
  <c r="BU7" i="5"/>
  <c r="BT7" i="5"/>
  <c r="LH52" i="4" s="1"/>
  <c r="BS7" i="5"/>
  <c r="KO52" i="4" s="1"/>
  <c r="BR7" i="5"/>
  <c r="JV52" i="4" s="1"/>
  <c r="BQ7" i="5"/>
  <c r="JC52" i="4" s="1"/>
  <c r="BO7" i="5"/>
  <c r="HJ53" i="4" s="1"/>
  <c r="BN7" i="5"/>
  <c r="BM7" i="5"/>
  <c r="BL7" i="5"/>
  <c r="FE53" i="4" s="1"/>
  <c r="BK7" i="5"/>
  <c r="EL53" i="4" s="1"/>
  <c r="BJ7" i="5"/>
  <c r="BI7" i="5"/>
  <c r="BH7" i="5"/>
  <c r="BG7" i="5"/>
  <c r="BF7" i="5"/>
  <c r="EL52" i="4" s="1"/>
  <c r="BD7" i="5"/>
  <c r="BC7" i="5"/>
  <c r="BB7" i="5"/>
  <c r="BG53" i="4" s="1"/>
  <c r="BA7" i="5"/>
  <c r="AZ7" i="5"/>
  <c r="AY7" i="5"/>
  <c r="CS52" i="4" s="1"/>
  <c r="AX7" i="5"/>
  <c r="BZ52" i="4" s="1"/>
  <c r="AW7" i="5"/>
  <c r="AV7" i="5"/>
  <c r="AU7" i="5"/>
  <c r="U52" i="4" s="1"/>
  <c r="AS7" i="5"/>
  <c r="AR7" i="5"/>
  <c r="GQ32" i="4" s="1"/>
  <c r="AQ7" i="5"/>
  <c r="FX32" i="4" s="1"/>
  <c r="AP7" i="5"/>
  <c r="FE32" i="4" s="1"/>
  <c r="AO7" i="5"/>
  <c r="EL32" i="4" s="1"/>
  <c r="AN7" i="5"/>
  <c r="AM7" i="5"/>
  <c r="AL7" i="5"/>
  <c r="FX31" i="4" s="1"/>
  <c r="AK7" i="5"/>
  <c r="FE31" i="4" s="1"/>
  <c r="AJ7" i="5"/>
  <c r="AH7" i="5"/>
  <c r="AG7" i="5"/>
  <c r="BZ32" i="4" s="1"/>
  <c r="AF7" i="5"/>
  <c r="BG32" i="4" s="1"/>
  <c r="AE7" i="5"/>
  <c r="AN32" i="4" s="1"/>
  <c r="AD7" i="5"/>
  <c r="U32" i="4" s="1"/>
  <c r="AC7" i="5"/>
  <c r="CS31" i="4" s="1"/>
  <c r="AB7" i="5"/>
  <c r="BZ31" i="4" s="1"/>
  <c r="AA7" i="5"/>
  <c r="Z7" i="5"/>
  <c r="Y7" i="5"/>
  <c r="X7" i="5"/>
  <c r="LJ10" i="4" s="1"/>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67" i="4"/>
  <c r="JV53" i="4"/>
  <c r="JC53" i="4"/>
  <c r="GQ53" i="4"/>
  <c r="FX53" i="4"/>
  <c r="CS53" i="4"/>
  <c r="BZ53" i="4"/>
  <c r="AN53" i="4"/>
  <c r="U53" i="4"/>
  <c r="MA52" i="4"/>
  <c r="HJ52" i="4"/>
  <c r="GQ52" i="4"/>
  <c r="FX52" i="4"/>
  <c r="FE52" i="4"/>
  <c r="BG52" i="4"/>
  <c r="AN52" i="4"/>
  <c r="LH32" i="4"/>
  <c r="KO32" i="4"/>
  <c r="JV32" i="4"/>
  <c r="JC32" i="4"/>
  <c r="HJ32" i="4"/>
  <c r="CS32" i="4"/>
  <c r="MA31" i="4"/>
  <c r="LH31" i="4"/>
  <c r="KO31" i="4"/>
  <c r="JC31" i="4"/>
  <c r="HJ31" i="4"/>
  <c r="GQ31" i="4"/>
  <c r="EL31" i="4"/>
  <c r="BG31" i="4"/>
  <c r="AN31" i="4"/>
  <c r="U31" i="4"/>
  <c r="JQ10" i="4"/>
  <c r="HX10" i="4"/>
  <c r="DU10" i="4"/>
  <c r="B10" i="4"/>
  <c r="LJ8" i="4"/>
  <c r="JQ8" i="4"/>
  <c r="HX8" i="4"/>
  <c r="FJ8" i="4"/>
  <c r="DU8" i="4"/>
  <c r="CF8" i="4"/>
  <c r="AQ8" i="4"/>
  <c r="B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<sst xmlns="http://schemas.openxmlformats.org/spreadsheetml/2006/main" count="278" uniqueCount="133">
  <si>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</si>
  <si>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</si>
  <si>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</si>
  <si>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</si>
  <si>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</si>
  <si>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</si>
  <si>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</si>
  <si>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</si>
  <si>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</si>
  <si>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</si>
  <si>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</si>
  <si>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</si>
  <si>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</si>
  <si>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</si>
  <si>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</si>
  <si>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</si>
  <si>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</si>
  <si>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</si>
  <si>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</si>
  <si>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</si>
  <si>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</si>
  <si>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</si>
  <si>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</si>
  <si>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</si>
  <si>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</si>
  <si>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</si>
  <si>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</si>
  <si>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</si>
  <si>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</si>
  <si>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</si>
  <si>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</si>
  <si>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</si>
  <si>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</si>
  <si>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</si>
  <si>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</si>
  <si>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</si>
  <si>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</si>
  <si>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</si>
  <si>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</si>
  <si>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</si>
  <si>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</si>
  <si>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</si>
  <si>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</si>
  <si>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</si>
  <si>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</si>
  <si>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</si>
  <si>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</si>
  <si>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</si>
  <si>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</si>
  <si>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</si>
  <si>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</si>
  <si>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</si>
  <si>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</si>
  <si>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</si>
  <si>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</si>
  <si>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</si>
  <si>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</si>
  <si>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</si>
  <si>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</si>
  <si>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</si>
  <si>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</si>
  <si>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</si>
  <si>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</si>
  <si>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</si>
  <si>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</si>
  <si>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</si>
  <si>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</si>
  <si>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</si>
  <si>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</si>
  <si>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</si>
  <si>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</si>
  <si>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</si>
  <si>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</si>
  <si>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</si>
  <si>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</si>
  <si>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</si>
  <si>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</si>
  <si>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</si>
  <si>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</si>
  <si>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</si>
  <si>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</si>
  <si>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</si>
  <si>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</si>
  <si>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</si>
  <si>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</si>
  <si>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</si>
  <si>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</si>
  <si>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</si>
  <si>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</si>
  <si>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</si>
  <si>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</si>
  <si>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</si>
  <si>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</si>
  <si>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</si>
  <si>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</si>
  <si>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</si>
  <si>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</si>
  <si>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</si>
  <si>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</si>
  <si>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</si>
  <si>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</si>
  <si>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</si>
  <si>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当該値(N-4)</t>
    <phoneticPr fontId="5"/>
  </si>
  <si>
    <t>当該値(N)</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</si>
  <si>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</si>
  <si>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</si>
  <si>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</si>
  <si>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</si>
  <si>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</si>
  <si>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</si>
  <si>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</si>
  <si>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北海道　恵庭市</t>
  </si>
  <si>
    <t>恵庭駅東口駐車場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</si>
  <si>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</si>
  <si>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</si>
  <si>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</si>
  <si>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</si>
  <si>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</si>
  <si>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</si>
  <si>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</si>
  <si>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</si>
  <si>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</si>
  <si>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</si>
  <si>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</si>
  <si>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</si>
  <si>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</si>
  <si>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</si>
  <si>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</si>
  <si>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</si>
  <si>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当駐車場は平成１９年度に整備した青空駐車場であり、固定資産は土地です。
　土地についてはＪＲ駅近接という立地条件上、地価は非常に高いものとなっています。
　企業債残高対料金収入比率は整備分の借入は既に償還が終わっており、また一般会計等の負担もないことから、ゼロとなっています。</t>
    <phoneticPr fontId="5"/>
  </si>
  <si>
    <t xml:space="preserve">　当駐車場は快速列車が停車するＪＲ駅に隣接しており、ＪＲ通勤者の利用が高い施設のため、長時間駐車の傾向が高く、かつ平日は朝から慢性的な満車状態にあるため、駐車場利用者の需要に応じきれない状況にあります。
</t>
    <rPh sb="8" eb="10">
      <t>レッシャ</t>
    </rPh>
    <rPh sb="28" eb="30">
      <t>ツウキン</t>
    </rPh>
    <rPh sb="30" eb="31">
      <t>シャ</t>
    </rPh>
    <rPh sb="46" eb="48">
      <t>チュウシャ</t>
    </rPh>
    <rPh sb="49" eb="51">
      <t>ケイコウ</t>
    </rPh>
    <rPh sb="52" eb="53">
      <t>タカ</t>
    </rPh>
    <rPh sb="57" eb="59">
      <t>ヘイジツ</t>
    </rPh>
    <rPh sb="60" eb="61">
      <t>アサ</t>
    </rPh>
    <rPh sb="63" eb="66">
      <t>マンセイテキ</t>
    </rPh>
    <rPh sb="67" eb="69">
      <t>マンシャ</t>
    </rPh>
    <rPh sb="69" eb="71">
      <t>ジョウタイ</t>
    </rPh>
    <rPh sb="77" eb="80">
      <t>チュウシャジョウ</t>
    </rPh>
    <rPh sb="80" eb="83">
      <t>リヨウシャ</t>
    </rPh>
    <rPh sb="84" eb="86">
      <t>ジュヨウ</t>
    </rPh>
    <rPh sb="87" eb="88">
      <t>オウ</t>
    </rPh>
    <rPh sb="93" eb="95">
      <t>ジョウキョウ</t>
    </rPh>
    <phoneticPr fontId="5"/>
  </si>
  <si>
    <t>　快速列車が停車するＪＲ駅に隣接しており、令和６年７月より指定管理者制度を導入し駐車場入出庫ゲート及び精算機の入れ替え工事を実施したため、工事期間中の無料開放に伴い収益的収支比率は前年度より若干減少したものの黒字であり、利用台数は増加している。指定管理者制度への移行後は指定管理者の独立採算による管理運営となり、市から指定管理者への指定管理料の支出は要しません。
　本駐車場の平日の利用はＪＲ通勤者が大半を占めており、長時間駐車と満車状況による駐車場の利用回転率の低さが課題となっています。
　ＥＢＩＴＤＡは令和６年度減少したが、これは７月より指定管理者制度に移行し運営を指定管理者が市からの指定管理料を受けず独立採算で行っていることに起因しているものと考えられます。</t>
    <rPh sb="1" eb="3">
      <t>カイソク</t>
    </rPh>
    <rPh sb="3" eb="5">
      <t>レッシャ</t>
    </rPh>
    <rPh sb="6" eb="8">
      <t>テイシャ</t>
    </rPh>
    <rPh sb="12" eb="13">
      <t>エキ</t>
    </rPh>
    <rPh sb="14" eb="16">
      <t>リンセツ</t>
    </rPh>
    <rPh sb="21" eb="23">
      <t>レイワ</t>
    </rPh>
    <rPh sb="24" eb="25">
      <t>ネン</t>
    </rPh>
    <rPh sb="26" eb="27">
      <t>ツキ</t>
    </rPh>
    <rPh sb="29" eb="34">
      <t>シテイカンリシャ</t>
    </rPh>
    <rPh sb="34" eb="36">
      <t>セイド</t>
    </rPh>
    <rPh sb="37" eb="39">
      <t>ドウニュウ</t>
    </rPh>
    <rPh sb="40" eb="43">
      <t>チュウシャジョウ</t>
    </rPh>
    <rPh sb="43" eb="46">
      <t>ニュウシュッコ</t>
    </rPh>
    <rPh sb="49" eb="50">
      <t>オヨ</t>
    </rPh>
    <rPh sb="51" eb="53">
      <t>セイサン</t>
    </rPh>
    <rPh sb="53" eb="54">
      <t>キ</t>
    </rPh>
    <rPh sb="55" eb="56">
      <t>イ</t>
    </rPh>
    <rPh sb="57" eb="58">
      <t>カ</t>
    </rPh>
    <rPh sb="59" eb="61">
      <t>コウジ</t>
    </rPh>
    <rPh sb="62" eb="64">
      <t>ジッシ</t>
    </rPh>
    <rPh sb="69" eb="73">
      <t>コウジキカン</t>
    </rPh>
    <rPh sb="73" eb="74">
      <t>チュウ</t>
    </rPh>
    <rPh sb="75" eb="77">
      <t>ムリョウ</t>
    </rPh>
    <rPh sb="77" eb="79">
      <t>カイホウ</t>
    </rPh>
    <rPh sb="80" eb="81">
      <t>トモナ</t>
    </rPh>
    <rPh sb="82" eb="85">
      <t>シュウエキテキ</t>
    </rPh>
    <rPh sb="85" eb="87">
      <t>シュウシ</t>
    </rPh>
    <rPh sb="87" eb="89">
      <t>ヒリツ</t>
    </rPh>
    <rPh sb="90" eb="93">
      <t>ゼンネンド</t>
    </rPh>
    <rPh sb="95" eb="97">
      <t>ジャッカン</t>
    </rPh>
    <rPh sb="97" eb="99">
      <t>ゲンショウ</t>
    </rPh>
    <rPh sb="104" eb="106">
      <t>クロジ</t>
    </rPh>
    <rPh sb="110" eb="112">
      <t>リヨウ</t>
    </rPh>
    <rPh sb="112" eb="114">
      <t>ダイスウ</t>
    </rPh>
    <rPh sb="115" eb="117">
      <t>ゾウカ</t>
    </rPh>
    <rPh sb="122" eb="127">
      <t>シテイカンリシャ</t>
    </rPh>
    <rPh sb="127" eb="129">
      <t>セイド</t>
    </rPh>
    <rPh sb="131" eb="133">
      <t>イコウ</t>
    </rPh>
    <rPh sb="133" eb="134">
      <t>ゴ</t>
    </rPh>
    <rPh sb="135" eb="140">
      <t>シテイカンリシャ</t>
    </rPh>
    <rPh sb="141" eb="143">
      <t>ドクリツ</t>
    </rPh>
    <rPh sb="143" eb="145">
      <t>サイサン</t>
    </rPh>
    <rPh sb="148" eb="150">
      <t>カンリ</t>
    </rPh>
    <rPh sb="150" eb="152">
      <t>ウンエイ</t>
    </rPh>
    <rPh sb="156" eb="157">
      <t>シ</t>
    </rPh>
    <rPh sb="159" eb="164">
      <t>シテイカンリシャ</t>
    </rPh>
    <rPh sb="166" eb="168">
      <t>シテイ</t>
    </rPh>
    <rPh sb="168" eb="171">
      <t>カンリリョウ</t>
    </rPh>
    <rPh sb="172" eb="174">
      <t>シシュツ</t>
    </rPh>
    <rPh sb="175" eb="176">
      <t>ヨウ</t>
    </rPh>
    <rPh sb="183" eb="184">
      <t>ホン</t>
    </rPh>
    <rPh sb="184" eb="187">
      <t>チュウシャジョウ</t>
    </rPh>
    <rPh sb="188" eb="190">
      <t>ヘイジツ</t>
    </rPh>
    <rPh sb="191" eb="193">
      <t>リヨウ</t>
    </rPh>
    <rPh sb="196" eb="199">
      <t>ツウキンシャ</t>
    </rPh>
    <rPh sb="200" eb="202">
      <t>タイハン</t>
    </rPh>
    <rPh sb="203" eb="204">
      <t>シ</t>
    </rPh>
    <rPh sb="209" eb="212">
      <t>チョウジカン</t>
    </rPh>
    <rPh sb="212" eb="214">
      <t>チュウシャ</t>
    </rPh>
    <rPh sb="215" eb="217">
      <t>マンシャ</t>
    </rPh>
    <rPh sb="217" eb="219">
      <t>ジョウキョウ</t>
    </rPh>
    <rPh sb="222" eb="225">
      <t>チュウシャジョウ</t>
    </rPh>
    <rPh sb="226" eb="228">
      <t>リヨウ</t>
    </rPh>
    <rPh sb="228" eb="230">
      <t>カイテン</t>
    </rPh>
    <rPh sb="230" eb="231">
      <t>リツ</t>
    </rPh>
    <rPh sb="232" eb="233">
      <t>ヒク</t>
    </rPh>
    <rPh sb="235" eb="237">
      <t>カダイ</t>
    </rPh>
    <rPh sb="254" eb="256">
      <t>レイワ</t>
    </rPh>
    <rPh sb="257" eb="259">
      <t>ネンド</t>
    </rPh>
    <rPh sb="259" eb="261">
      <t>ゲンショウ</t>
    </rPh>
    <rPh sb="269" eb="270">
      <t>ツキ</t>
    </rPh>
    <rPh sb="272" eb="277">
      <t>シテイカンリシャ</t>
    </rPh>
    <rPh sb="277" eb="279">
      <t>セイド</t>
    </rPh>
    <rPh sb="280" eb="282">
      <t>イコウ</t>
    </rPh>
    <rPh sb="283" eb="285">
      <t>ウンエイ</t>
    </rPh>
    <rPh sb="286" eb="291">
      <t>シテイカンリシャ</t>
    </rPh>
    <rPh sb="292" eb="293">
      <t>シ</t>
    </rPh>
    <rPh sb="296" eb="298">
      <t>シテイ</t>
    </rPh>
    <rPh sb="298" eb="300">
      <t>カンリ</t>
    </rPh>
    <rPh sb="300" eb="301">
      <t>リョウ</t>
    </rPh>
    <rPh sb="302" eb="303">
      <t>ウ</t>
    </rPh>
    <rPh sb="305" eb="307">
      <t>ドクリツ</t>
    </rPh>
    <rPh sb="307" eb="309">
      <t>サイサン</t>
    </rPh>
    <rPh sb="310" eb="311">
      <t>オコナ</t>
    </rPh>
    <rPh sb="318" eb="320">
      <t>キイン</t>
    </rPh>
    <rPh sb="327" eb="328">
      <t>カンガ</t>
    </rPh>
    <phoneticPr fontId="5"/>
  </si>
  <si>
    <t>　当駐車場は快速列車が停車するＪＲ駅に隣接する立地状況にあることから、ＪＲ通勤利用者が多く利用しており、平日は朝より慢性的な満車状態にあり、長時間駐車が多くを占めていることから、夕方近くまで満車状態の傾向にあります。
　駐車需要を適宜把握しつつ、指定管理者と駐車台数の拡充を検討しています。</t>
    <rPh sb="1" eb="2">
      <t>トウ</t>
    </rPh>
    <rPh sb="2" eb="5">
      <t>チュウシャジョウ</t>
    </rPh>
    <rPh sb="6" eb="8">
      <t>カイソク</t>
    </rPh>
    <rPh sb="8" eb="10">
      <t>レッシャ</t>
    </rPh>
    <rPh sb="11" eb="13">
      <t>テイシャ</t>
    </rPh>
    <rPh sb="17" eb="18">
      <t>エキ</t>
    </rPh>
    <rPh sb="19" eb="21">
      <t>リンセツ</t>
    </rPh>
    <rPh sb="23" eb="25">
      <t>リッチ</t>
    </rPh>
    <rPh sb="25" eb="27">
      <t>ジョウキョウ</t>
    </rPh>
    <rPh sb="37" eb="39">
      <t>ツウキン</t>
    </rPh>
    <rPh sb="39" eb="42">
      <t>リヨウシャ</t>
    </rPh>
    <rPh sb="43" eb="44">
      <t>オオ</t>
    </rPh>
    <rPh sb="45" eb="47">
      <t>リヨウ</t>
    </rPh>
    <rPh sb="52" eb="54">
      <t>ヘイジツ</t>
    </rPh>
    <rPh sb="55" eb="56">
      <t>アサ</t>
    </rPh>
    <rPh sb="58" eb="60">
      <t>マンセイ</t>
    </rPh>
    <rPh sb="60" eb="61">
      <t>テキ</t>
    </rPh>
    <rPh sb="62" eb="64">
      <t>マンシャ</t>
    </rPh>
    <rPh sb="64" eb="66">
      <t>ジョウタイ</t>
    </rPh>
    <rPh sb="70" eb="73">
      <t>チョウジカン</t>
    </rPh>
    <rPh sb="73" eb="75">
      <t>チュウシャ</t>
    </rPh>
    <rPh sb="76" eb="77">
      <t>オオ</t>
    </rPh>
    <rPh sb="79" eb="80">
      <t>シ</t>
    </rPh>
    <rPh sb="89" eb="91">
      <t>ユウガタ</t>
    </rPh>
    <rPh sb="91" eb="92">
      <t>チカ</t>
    </rPh>
    <rPh sb="95" eb="97">
      <t>マンシャ</t>
    </rPh>
    <rPh sb="97" eb="99">
      <t>ジョウタイ</t>
    </rPh>
    <rPh sb="100" eb="102">
      <t>ケイコウ</t>
    </rPh>
    <rPh sb="112" eb="114">
      <t>ジュヨウ</t>
    </rPh>
    <rPh sb="115" eb="117">
      <t>テキギ</t>
    </rPh>
    <rPh sb="117" eb="119">
      <t>ハアク</t>
    </rPh>
    <rPh sb="123" eb="128">
      <t>シテイカンリシャ</t>
    </rPh>
    <rPh sb="129" eb="133">
      <t>チュウシャダイスウ</t>
    </rPh>
    <rPh sb="134" eb="136">
      <t>カクジュウ</t>
    </rPh>
    <rPh sb="137" eb="139">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</si>
</sst>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187.2</c:v>
                </c:pt>
                <c:pt idx="1">
                  <c:v>212.3</c:v>
                </c:pt>
                <c:pt idx="2">
                  <c:v>233.4</c:v>
                </c:pt>
                <c:pt idx="3">
                  <c:v>244.6</c:v>
                </c:pt>
                <c:pt idx="4">
                  <c:v>224.8</c:v>
                </c:pt>
              </c:numCache>
            </c:numRef>
          </c:val>
          <c:extLst>
            <c:ext xmlns:c16="http://schemas.microsoft.com/office/drawing/2014/chart" uri="{C3380CC4-5D6E-409C-BE32-E72D297353CC}">
              <c16:uniqueId val="{00000000-9D0C-4E3B-BFBD-6CCBA4D76E2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D0C-4E3B-BFBD-6CCBA4D76E2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94F-4877-9C08-EC48785E93E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894F-4877-9C08-EC48785E93E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122-402D-A7B1-5025AA2F487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122-402D-A7B1-5025AA2F487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1F8-4AC7-8AA0-F797AE70E53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1F8-4AC7-8AA0-F797AE70E53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065-4ABB-A4B3-93447322E32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065-4ABB-A4B3-93447322E32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041-490D-9C5E-B59F87EC204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5041-490D-9C5E-B59F87EC204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69.5</c:v>
                </c:pt>
                <c:pt idx="1">
                  <c:v>76.2</c:v>
                </c:pt>
                <c:pt idx="2">
                  <c:v>84.8</c:v>
                </c:pt>
                <c:pt idx="3">
                  <c:v>93.3</c:v>
                </c:pt>
                <c:pt idx="4">
                  <c:v>97.1</c:v>
                </c:pt>
              </c:numCache>
            </c:numRef>
          </c:val>
          <c:extLst>
            <c:ext xmlns:c16="http://schemas.microsoft.com/office/drawing/2014/chart" uri="{C3380CC4-5D6E-409C-BE32-E72D297353CC}">
              <c16:uniqueId val="{00000000-BD64-4745-800E-EC00824116D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D64-4745-800E-EC00824116D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46.6</c:v>
                </c:pt>
                <c:pt idx="1">
                  <c:v>52.8</c:v>
                </c:pt>
                <c:pt idx="2">
                  <c:v>57.1</c:v>
                </c:pt>
                <c:pt idx="3">
                  <c:v>63.6</c:v>
                </c:pt>
                <c:pt idx="4">
                  <c:v>56.9</c:v>
                </c:pt>
              </c:numCache>
            </c:numRef>
          </c:val>
          <c:extLst>
            <c:ext xmlns:c16="http://schemas.microsoft.com/office/drawing/2014/chart" uri="{C3380CC4-5D6E-409C-BE32-E72D297353CC}">
              <c16:uniqueId val="{00000000-BCCB-48AA-9C6C-6DCFE8CC1E5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CCB-48AA-9C6C-6DCFE8CC1E5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4539</c:v>
                </c:pt>
                <c:pt idx="1">
                  <c:v>5873</c:v>
                </c:pt>
                <c:pt idx="2">
                  <c:v>7289</c:v>
                </c:pt>
                <c:pt idx="3">
                  <c:v>8579</c:v>
                </c:pt>
                <c:pt idx="4">
                  <c:v>2036</c:v>
                </c:pt>
              </c:numCache>
            </c:numRef>
          </c:val>
          <c:extLst>
            <c:ext xmlns:c16="http://schemas.microsoft.com/office/drawing/2014/chart" uri="{C3380CC4-5D6E-409C-BE32-E72D297353CC}">
              <c16:uniqueId val="{00000000-1B48-4EAD-BF3E-C7A3BC71053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1B48-4EAD-BF3E-C7A3BC71053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OE74" sqref="OE73:OE7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北海道恵庭市　恵庭駅東口駐車場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1328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187.2</v>
      </c>
      <c r="V31" s="98"/>
      <c r="W31" s="98"/>
      <c r="X31" s="98"/>
      <c r="Y31" s="98"/>
      <c r="Z31" s="98"/>
      <c r="AA31" s="98"/>
      <c r="AB31" s="98"/>
      <c r="AC31" s="98"/>
      <c r="AD31" s="98"/>
      <c r="AE31" s="98"/>
      <c r="AF31" s="98"/>
      <c r="AG31" s="98"/>
      <c r="AH31" s="98"/>
      <c r="AI31" s="98"/>
      <c r="AJ31" s="98"/>
      <c r="AK31" s="98"/>
      <c r="AL31" s="98"/>
      <c r="AM31" s="98"/>
      <c r="AN31" s="98">
        <f>データ!Z7</f>
        <v>212.3</v>
      </c>
      <c r="AO31" s="98"/>
      <c r="AP31" s="98"/>
      <c r="AQ31" s="98"/>
      <c r="AR31" s="98"/>
      <c r="AS31" s="98"/>
      <c r="AT31" s="98"/>
      <c r="AU31" s="98"/>
      <c r="AV31" s="98"/>
      <c r="AW31" s="98"/>
      <c r="AX31" s="98"/>
      <c r="AY31" s="98"/>
      <c r="AZ31" s="98"/>
      <c r="BA31" s="98"/>
      <c r="BB31" s="98"/>
      <c r="BC31" s="98"/>
      <c r="BD31" s="98"/>
      <c r="BE31" s="98"/>
      <c r="BF31" s="98"/>
      <c r="BG31" s="98">
        <f>データ!AA7</f>
        <v>233.4</v>
      </c>
      <c r="BH31" s="98"/>
      <c r="BI31" s="98"/>
      <c r="BJ31" s="98"/>
      <c r="BK31" s="98"/>
      <c r="BL31" s="98"/>
      <c r="BM31" s="98"/>
      <c r="BN31" s="98"/>
      <c r="BO31" s="98"/>
      <c r="BP31" s="98"/>
      <c r="BQ31" s="98"/>
      <c r="BR31" s="98"/>
      <c r="BS31" s="98"/>
      <c r="BT31" s="98"/>
      <c r="BU31" s="98"/>
      <c r="BV31" s="98"/>
      <c r="BW31" s="98"/>
      <c r="BX31" s="98"/>
      <c r="BY31" s="98"/>
      <c r="BZ31" s="98">
        <f>データ!AB7</f>
        <v>244.6</v>
      </c>
      <c r="CA31" s="98"/>
      <c r="CB31" s="98"/>
      <c r="CC31" s="98"/>
      <c r="CD31" s="98"/>
      <c r="CE31" s="98"/>
      <c r="CF31" s="98"/>
      <c r="CG31" s="98"/>
      <c r="CH31" s="98"/>
      <c r="CI31" s="98"/>
      <c r="CJ31" s="98"/>
      <c r="CK31" s="98"/>
      <c r="CL31" s="98"/>
      <c r="CM31" s="98"/>
      <c r="CN31" s="98"/>
      <c r="CO31" s="98"/>
      <c r="CP31" s="98"/>
      <c r="CQ31" s="98"/>
      <c r="CR31" s="98"/>
      <c r="CS31" s="98">
        <f>データ!AC7</f>
        <v>224.8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69.5</v>
      </c>
      <c r="JD31" s="67"/>
      <c r="JE31" s="67"/>
      <c r="JF31" s="67"/>
      <c r="JG31" s="67"/>
      <c r="JH31" s="67"/>
      <c r="JI31" s="67"/>
      <c r="JJ31" s="67"/>
      <c r="JK31" s="67"/>
      <c r="JL31" s="67"/>
      <c r="JM31" s="67"/>
      <c r="JN31" s="67"/>
      <c r="JO31" s="67"/>
      <c r="JP31" s="67"/>
      <c r="JQ31" s="67"/>
      <c r="JR31" s="67"/>
      <c r="JS31" s="67"/>
      <c r="JT31" s="67"/>
      <c r="JU31" s="68"/>
      <c r="JV31" s="66">
        <f>データ!DL7</f>
        <v>76.2</v>
      </c>
      <c r="JW31" s="67"/>
      <c r="JX31" s="67"/>
      <c r="JY31" s="67"/>
      <c r="JZ31" s="67"/>
      <c r="KA31" s="67"/>
      <c r="KB31" s="67"/>
      <c r="KC31" s="67"/>
      <c r="KD31" s="67"/>
      <c r="KE31" s="67"/>
      <c r="KF31" s="67"/>
      <c r="KG31" s="67"/>
      <c r="KH31" s="67"/>
      <c r="KI31" s="67"/>
      <c r="KJ31" s="67"/>
      <c r="KK31" s="67"/>
      <c r="KL31" s="67"/>
      <c r="KM31" s="67"/>
      <c r="KN31" s="68"/>
      <c r="KO31" s="66">
        <f>データ!DM7</f>
        <v>84.8</v>
      </c>
      <c r="KP31" s="67"/>
      <c r="KQ31" s="67"/>
      <c r="KR31" s="67"/>
      <c r="KS31" s="67"/>
      <c r="KT31" s="67"/>
      <c r="KU31" s="67"/>
      <c r="KV31" s="67"/>
      <c r="KW31" s="67"/>
      <c r="KX31" s="67"/>
      <c r="KY31" s="67"/>
      <c r="KZ31" s="67"/>
      <c r="LA31" s="67"/>
      <c r="LB31" s="67"/>
      <c r="LC31" s="67"/>
      <c r="LD31" s="67"/>
      <c r="LE31" s="67"/>
      <c r="LF31" s="67"/>
      <c r="LG31" s="68"/>
      <c r="LH31" s="66">
        <f>データ!DN7</f>
        <v>93.3</v>
      </c>
      <c r="LI31" s="67"/>
      <c r="LJ31" s="67"/>
      <c r="LK31" s="67"/>
      <c r="LL31" s="67"/>
      <c r="LM31" s="67"/>
      <c r="LN31" s="67"/>
      <c r="LO31" s="67"/>
      <c r="LP31" s="67"/>
      <c r="LQ31" s="67"/>
      <c r="LR31" s="67"/>
      <c r="LS31" s="67"/>
      <c r="LT31" s="67"/>
      <c r="LU31" s="67"/>
      <c r="LV31" s="67"/>
      <c r="LW31" s="67"/>
      <c r="LX31" s="67"/>
      <c r="LY31" s="67"/>
      <c r="LZ31" s="68"/>
      <c r="MA31" s="66">
        <f>データ!DO7</f>
        <v>97.1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46.6</v>
      </c>
      <c r="EM52" s="98"/>
      <c r="EN52" s="98"/>
      <c r="EO52" s="98"/>
      <c r="EP52" s="98"/>
      <c r="EQ52" s="98"/>
      <c r="ER52" s="98"/>
      <c r="ES52" s="98"/>
      <c r="ET52" s="98"/>
      <c r="EU52" s="98"/>
      <c r="EV52" s="98"/>
      <c r="EW52" s="98"/>
      <c r="EX52" s="98"/>
      <c r="EY52" s="98"/>
      <c r="EZ52" s="98"/>
      <c r="FA52" s="98"/>
      <c r="FB52" s="98"/>
      <c r="FC52" s="98"/>
      <c r="FD52" s="98"/>
      <c r="FE52" s="98">
        <f>データ!BG7</f>
        <v>52.8</v>
      </c>
      <c r="FF52" s="98"/>
      <c r="FG52" s="98"/>
      <c r="FH52" s="98"/>
      <c r="FI52" s="98"/>
      <c r="FJ52" s="98"/>
      <c r="FK52" s="98"/>
      <c r="FL52" s="98"/>
      <c r="FM52" s="98"/>
      <c r="FN52" s="98"/>
      <c r="FO52" s="98"/>
      <c r="FP52" s="98"/>
      <c r="FQ52" s="98"/>
      <c r="FR52" s="98"/>
      <c r="FS52" s="98"/>
      <c r="FT52" s="98"/>
      <c r="FU52" s="98"/>
      <c r="FV52" s="98"/>
      <c r="FW52" s="98"/>
      <c r="FX52" s="98">
        <f>データ!BH7</f>
        <v>57.1</v>
      </c>
      <c r="FY52" s="98"/>
      <c r="FZ52" s="98"/>
      <c r="GA52" s="98"/>
      <c r="GB52" s="98"/>
      <c r="GC52" s="98"/>
      <c r="GD52" s="98"/>
      <c r="GE52" s="98"/>
      <c r="GF52" s="98"/>
      <c r="GG52" s="98"/>
      <c r="GH52" s="98"/>
      <c r="GI52" s="98"/>
      <c r="GJ52" s="98"/>
      <c r="GK52" s="98"/>
      <c r="GL52" s="98"/>
      <c r="GM52" s="98"/>
      <c r="GN52" s="98"/>
      <c r="GO52" s="98"/>
      <c r="GP52" s="98"/>
      <c r="GQ52" s="98">
        <f>データ!BI7</f>
        <v>63.6</v>
      </c>
      <c r="GR52" s="98"/>
      <c r="GS52" s="98"/>
      <c r="GT52" s="98"/>
      <c r="GU52" s="98"/>
      <c r="GV52" s="98"/>
      <c r="GW52" s="98"/>
      <c r="GX52" s="98"/>
      <c r="GY52" s="98"/>
      <c r="GZ52" s="98"/>
      <c r="HA52" s="98"/>
      <c r="HB52" s="98"/>
      <c r="HC52" s="98"/>
      <c r="HD52" s="98"/>
      <c r="HE52" s="98"/>
      <c r="HF52" s="98"/>
      <c r="HG52" s="98"/>
      <c r="HH52" s="98"/>
      <c r="HI52" s="98"/>
      <c r="HJ52" s="98">
        <f>データ!BJ7</f>
        <v>56.9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4539</v>
      </c>
      <c r="JD52" s="97"/>
      <c r="JE52" s="97"/>
      <c r="JF52" s="97"/>
      <c r="JG52" s="97"/>
      <c r="JH52" s="97"/>
      <c r="JI52" s="97"/>
      <c r="JJ52" s="97"/>
      <c r="JK52" s="97"/>
      <c r="JL52" s="97"/>
      <c r="JM52" s="97"/>
      <c r="JN52" s="97"/>
      <c r="JO52" s="97"/>
      <c r="JP52" s="97"/>
      <c r="JQ52" s="97"/>
      <c r="JR52" s="97"/>
      <c r="JS52" s="97"/>
      <c r="JT52" s="97"/>
      <c r="JU52" s="97"/>
      <c r="JV52" s="97">
        <f>データ!BR7</f>
        <v>5873</v>
      </c>
      <c r="JW52" s="97"/>
      <c r="JX52" s="97"/>
      <c r="JY52" s="97"/>
      <c r="JZ52" s="97"/>
      <c r="KA52" s="97"/>
      <c r="KB52" s="97"/>
      <c r="KC52" s="97"/>
      <c r="KD52" s="97"/>
      <c r="KE52" s="97"/>
      <c r="KF52" s="97"/>
      <c r="KG52" s="97"/>
      <c r="KH52" s="97"/>
      <c r="KI52" s="97"/>
      <c r="KJ52" s="97"/>
      <c r="KK52" s="97"/>
      <c r="KL52" s="97"/>
      <c r="KM52" s="97"/>
      <c r="KN52" s="97"/>
      <c r="KO52" s="97">
        <f>データ!BS7</f>
        <v>7289</v>
      </c>
      <c r="KP52" s="97"/>
      <c r="KQ52" s="97"/>
      <c r="KR52" s="97"/>
      <c r="KS52" s="97"/>
      <c r="KT52" s="97"/>
      <c r="KU52" s="97"/>
      <c r="KV52" s="97"/>
      <c r="KW52" s="97"/>
      <c r="KX52" s="97"/>
      <c r="KY52" s="97"/>
      <c r="KZ52" s="97"/>
      <c r="LA52" s="97"/>
      <c r="LB52" s="97"/>
      <c r="LC52" s="97"/>
      <c r="LD52" s="97"/>
      <c r="LE52" s="97"/>
      <c r="LF52" s="97"/>
      <c r="LG52" s="97"/>
      <c r="LH52" s="97">
        <f>データ!BT7</f>
        <v>8579</v>
      </c>
      <c r="LI52" s="97"/>
      <c r="LJ52" s="97"/>
      <c r="LK52" s="97"/>
      <c r="LL52" s="97"/>
      <c r="LM52" s="97"/>
      <c r="LN52" s="97"/>
      <c r="LO52" s="97"/>
      <c r="LP52" s="97"/>
      <c r="LQ52" s="97"/>
      <c r="LR52" s="97"/>
      <c r="LS52" s="97"/>
      <c r="LT52" s="97"/>
      <c r="LU52" s="97"/>
      <c r="LV52" s="97"/>
      <c r="LW52" s="97"/>
      <c r="LX52" s="97"/>
      <c r="LY52" s="97"/>
      <c r="LZ52" s="97"/>
      <c r="MA52" s="97">
        <f>データ!BU7</f>
        <v>2036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64503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29023</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azGMUBuUFhj1oEIxfgx9gJUFLsWYtilJB4uB49U6OCnxSkniqPz87Jtqb4FIt2rNoQmjQk/4Z+f6DEnos9wbA==" saltValue="GoPY9vRB16vq/XxEBYhJ0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101</v>
      </c>
      <c r="AN5" s="47" t="s">
        <v>92</v>
      </c>
      <c r="AO5" s="47" t="s">
        <v>93</v>
      </c>
      <c r="AP5" s="47" t="s">
        <v>94</v>
      </c>
      <c r="AQ5" s="47" t="s">
        <v>95</v>
      </c>
      <c r="AR5" s="47" t="s">
        <v>96</v>
      </c>
      <c r="AS5" s="47" t="s">
        <v>97</v>
      </c>
      <c r="AT5" s="47" t="s">
        <v>98</v>
      </c>
      <c r="AU5" s="47" t="s">
        <v>102</v>
      </c>
      <c r="AV5" s="47" t="s">
        <v>100</v>
      </c>
      <c r="AW5" s="47" t="s">
        <v>90</v>
      </c>
      <c r="AX5" s="47" t="s">
        <v>91</v>
      </c>
      <c r="AY5" s="47" t="s">
        <v>103</v>
      </c>
      <c r="AZ5" s="47" t="s">
        <v>93</v>
      </c>
      <c r="BA5" s="47" t="s">
        <v>94</v>
      </c>
      <c r="BB5" s="47" t="s">
        <v>95</v>
      </c>
      <c r="BC5" s="47" t="s">
        <v>96</v>
      </c>
      <c r="BD5" s="47" t="s">
        <v>97</v>
      </c>
      <c r="BE5" s="47" t="s">
        <v>98</v>
      </c>
      <c r="BF5" s="47" t="s">
        <v>104</v>
      </c>
      <c r="BG5" s="47" t="s">
        <v>100</v>
      </c>
      <c r="BH5" s="47" t="s">
        <v>90</v>
      </c>
      <c r="BI5" s="47" t="s">
        <v>91</v>
      </c>
      <c r="BJ5" s="47" t="s">
        <v>92</v>
      </c>
      <c r="BK5" s="47" t="s">
        <v>93</v>
      </c>
      <c r="BL5" s="47" t="s">
        <v>94</v>
      </c>
      <c r="BM5" s="47" t="s">
        <v>95</v>
      </c>
      <c r="BN5" s="47" t="s">
        <v>96</v>
      </c>
      <c r="BO5" s="47" t="s">
        <v>97</v>
      </c>
      <c r="BP5" s="47" t="s">
        <v>98</v>
      </c>
      <c r="BQ5" s="47" t="s">
        <v>102</v>
      </c>
      <c r="BR5" s="47" t="s">
        <v>100</v>
      </c>
      <c r="BS5" s="47" t="s">
        <v>90</v>
      </c>
      <c r="BT5" s="47" t="s">
        <v>91</v>
      </c>
      <c r="BU5" s="47" t="s">
        <v>92</v>
      </c>
      <c r="BV5" s="47" t="s">
        <v>93</v>
      </c>
      <c r="BW5" s="47" t="s">
        <v>94</v>
      </c>
      <c r="BX5" s="47" t="s">
        <v>95</v>
      </c>
      <c r="BY5" s="47" t="s">
        <v>96</v>
      </c>
      <c r="BZ5" s="47" t="s">
        <v>97</v>
      </c>
      <c r="CA5" s="47" t="s">
        <v>98</v>
      </c>
      <c r="CB5" s="47" t="s">
        <v>102</v>
      </c>
      <c r="CC5" s="47" t="s">
        <v>100</v>
      </c>
      <c r="CD5" s="47" t="s">
        <v>90</v>
      </c>
      <c r="CE5" s="47" t="s">
        <v>91</v>
      </c>
      <c r="CF5" s="47" t="s">
        <v>92</v>
      </c>
      <c r="CG5" s="47" t="s">
        <v>93</v>
      </c>
      <c r="CH5" s="47" t="s">
        <v>94</v>
      </c>
      <c r="CI5" s="47" t="s">
        <v>95</v>
      </c>
      <c r="CJ5" s="47" t="s">
        <v>96</v>
      </c>
      <c r="CK5" s="47" t="s">
        <v>97</v>
      </c>
      <c r="CL5" s="47" t="s">
        <v>98</v>
      </c>
      <c r="CM5" s="145"/>
      <c r="CN5" s="145"/>
      <c r="CO5" s="47" t="s">
        <v>102</v>
      </c>
      <c r="CP5" s="47" t="s">
        <v>89</v>
      </c>
      <c r="CQ5" s="47" t="s">
        <v>90</v>
      </c>
      <c r="CR5" s="47" t="s">
        <v>91</v>
      </c>
      <c r="CS5" s="47" t="s">
        <v>103</v>
      </c>
      <c r="CT5" s="47" t="s">
        <v>93</v>
      </c>
      <c r="CU5" s="47" t="s">
        <v>94</v>
      </c>
      <c r="CV5" s="47" t="s">
        <v>95</v>
      </c>
      <c r="CW5" s="47" t="s">
        <v>96</v>
      </c>
      <c r="CX5" s="47" t="s">
        <v>97</v>
      </c>
      <c r="CY5" s="47" t="s">
        <v>98</v>
      </c>
      <c r="CZ5" s="47" t="s">
        <v>102</v>
      </c>
      <c r="DA5" s="47" t="s">
        <v>100</v>
      </c>
      <c r="DB5" s="47" t="s">
        <v>105</v>
      </c>
      <c r="DC5" s="47" t="s">
        <v>101</v>
      </c>
      <c r="DD5" s="47" t="s">
        <v>92</v>
      </c>
      <c r="DE5" s="47" t="s">
        <v>93</v>
      </c>
      <c r="DF5" s="47" t="s">
        <v>94</v>
      </c>
      <c r="DG5" s="47" t="s">
        <v>95</v>
      </c>
      <c r="DH5" s="47" t="s">
        <v>96</v>
      </c>
      <c r="DI5" s="47" t="s">
        <v>97</v>
      </c>
      <c r="DJ5" s="47" t="s">
        <v>35</v>
      </c>
      <c r="DK5" s="47" t="s">
        <v>102</v>
      </c>
      <c r="DL5" s="47" t="s">
        <v>100</v>
      </c>
      <c r="DM5" s="47" t="s">
        <v>90</v>
      </c>
      <c r="DN5" s="47" t="s">
        <v>91</v>
      </c>
      <c r="DO5" s="47" t="s">
        <v>92</v>
      </c>
      <c r="DP5" s="47" t="s">
        <v>93</v>
      </c>
      <c r="DQ5" s="47" t="s">
        <v>94</v>
      </c>
      <c r="DR5" s="47" t="s">
        <v>95</v>
      </c>
      <c r="DS5" s="47" t="s">
        <v>96</v>
      </c>
      <c r="DT5" s="47" t="s">
        <v>97</v>
      </c>
      <c r="DU5" s="47" t="s">
        <v>98</v>
      </c>
    </row>
    <row r="6" spans="1:125" s="54" customFormat="1" x14ac:dyDescent="0.15">
      <c r="A6" s="37" t="s">
        <v>106</v>
      </c>
      <c r="B6" s="48">
        <f>B8</f>
        <v>2024</v>
      </c>
      <c r="C6" s="48">
        <f t="shared" ref="C6:X6" si="1">C8</f>
        <v>12319</v>
      </c>
      <c r="D6" s="48">
        <f t="shared" si="1"/>
        <v>47</v>
      </c>
      <c r="E6" s="48">
        <f t="shared" si="1"/>
        <v>14</v>
      </c>
      <c r="F6" s="48">
        <f t="shared" si="1"/>
        <v>0</v>
      </c>
      <c r="G6" s="48">
        <f t="shared" si="1"/>
        <v>1</v>
      </c>
      <c r="H6" s="48" t="str">
        <f>SUBSTITUTE(H8,"　","")</f>
        <v>北海道恵庭市</v>
      </c>
      <c r="I6" s="48" t="str">
        <f t="shared" si="1"/>
        <v>恵庭駅東口駐車場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17</v>
      </c>
      <c r="S6" s="50" t="str">
        <f t="shared" si="1"/>
        <v>駅</v>
      </c>
      <c r="T6" s="50" t="str">
        <f t="shared" si="1"/>
        <v>無</v>
      </c>
      <c r="U6" s="51">
        <f t="shared" si="1"/>
        <v>1328</v>
      </c>
      <c r="V6" s="51">
        <f t="shared" si="1"/>
        <v>102</v>
      </c>
      <c r="W6" s="51">
        <f t="shared" si="1"/>
        <v>100</v>
      </c>
      <c r="X6" s="50" t="str">
        <f t="shared" si="1"/>
        <v>利用料金制</v>
      </c>
      <c r="Y6" s="52">
        <f>IF(Y8="-",NA(),Y8)</f>
        <v>187.2</v>
      </c>
      <c r="Z6" s="52">
        <f t="shared" ref="Z6:AH6" si="2">IF(Z8="-",NA(),Z8)</f>
        <v>212.3</v>
      </c>
      <c r="AA6" s="52">
        <f t="shared" si="2"/>
        <v>233.4</v>
      </c>
      <c r="AB6" s="52">
        <f t="shared" si="2"/>
        <v>244.6</v>
      </c>
      <c r="AC6" s="52">
        <f t="shared" si="2"/>
        <v>224.8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46.6</v>
      </c>
      <c r="BG6" s="52">
        <f t="shared" ref="BG6:BO6" si="5">IF(BG8="-",NA(),BG8)</f>
        <v>52.8</v>
      </c>
      <c r="BH6" s="52">
        <f t="shared" si="5"/>
        <v>57.1</v>
      </c>
      <c r="BI6" s="52">
        <f t="shared" si="5"/>
        <v>63.6</v>
      </c>
      <c r="BJ6" s="52">
        <f t="shared" si="5"/>
        <v>56.9</v>
      </c>
      <c r="BK6" s="52">
        <f t="shared" si="5"/>
        <v>-122.5</v>
      </c>
      <c r="BL6" s="52">
        <f t="shared" si="5"/>
        <v>8.5</v>
      </c>
      <c r="BM6" s="52">
        <f t="shared" si="5"/>
        <v>26.6</v>
      </c>
      <c r="BN6" s="52">
        <f t="shared" si="5"/>
        <v>35.4</v>
      </c>
      <c r="BO6" s="52">
        <f t="shared" si="5"/>
        <v>27.3</v>
      </c>
      <c r="BP6" s="49" t="str">
        <f>IF(BP8="-","",IF(BP8="-","【-】","【"&amp;SUBSTITUTE(TEXT(BP8,"#,##0.0"),"-","△")&amp;"】"))</f>
        <v>【2.0】</v>
      </c>
      <c r="BQ6" s="53">
        <f>IF(BQ8="-",NA(),BQ8)</f>
        <v>4539</v>
      </c>
      <c r="BR6" s="53">
        <f t="shared" ref="BR6:BZ6" si="6">IF(BR8="-",NA(),BR8)</f>
        <v>5873</v>
      </c>
      <c r="BS6" s="53">
        <f t="shared" si="6"/>
        <v>7289</v>
      </c>
      <c r="BT6" s="53">
        <f t="shared" si="6"/>
        <v>8579</v>
      </c>
      <c r="BU6" s="53">
        <f t="shared" si="6"/>
        <v>2036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107</v>
      </c>
      <c r="CM6" s="51">
        <f t="shared" ref="CM6:CN6" si="7">CM8</f>
        <v>64503</v>
      </c>
      <c r="CN6" s="51">
        <f t="shared" si="7"/>
        <v>29023</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69.5</v>
      </c>
      <c r="DL6" s="52">
        <f t="shared" ref="DL6:DT6" si="9">IF(DL8="-",NA(),DL8)</f>
        <v>76.2</v>
      </c>
      <c r="DM6" s="52">
        <f t="shared" si="9"/>
        <v>84.8</v>
      </c>
      <c r="DN6" s="52">
        <f t="shared" si="9"/>
        <v>93.3</v>
      </c>
      <c r="DO6" s="52">
        <f t="shared" si="9"/>
        <v>97.1</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109</v>
      </c>
      <c r="B7" s="48">
        <f t="shared" ref="B7:X7" si="10">B8</f>
        <v>2024</v>
      </c>
      <c r="C7" s="48">
        <f t="shared" si="10"/>
        <v>12319</v>
      </c>
      <c r="D7" s="48">
        <f t="shared" si="10"/>
        <v>47</v>
      </c>
      <c r="E7" s="48">
        <f t="shared" si="10"/>
        <v>14</v>
      </c>
      <c r="F7" s="48">
        <f t="shared" si="10"/>
        <v>0</v>
      </c>
      <c r="G7" s="48">
        <f t="shared" si="10"/>
        <v>1</v>
      </c>
      <c r="H7" s="48" t="str">
        <f t="shared" si="10"/>
        <v>北海道　恵庭市</v>
      </c>
      <c r="I7" s="48" t="str">
        <f t="shared" si="10"/>
        <v>恵庭駅東口駐車場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17</v>
      </c>
      <c r="S7" s="50" t="str">
        <f t="shared" si="10"/>
        <v>駅</v>
      </c>
      <c r="T7" s="50" t="str">
        <f t="shared" si="10"/>
        <v>無</v>
      </c>
      <c r="U7" s="51">
        <f t="shared" si="10"/>
        <v>1328</v>
      </c>
      <c r="V7" s="51">
        <f t="shared" si="10"/>
        <v>102</v>
      </c>
      <c r="W7" s="51">
        <f t="shared" si="10"/>
        <v>100</v>
      </c>
      <c r="X7" s="50" t="str">
        <f t="shared" si="10"/>
        <v>利用料金制</v>
      </c>
      <c r="Y7" s="52">
        <f>Y8</f>
        <v>187.2</v>
      </c>
      <c r="Z7" s="52">
        <f t="shared" ref="Z7:AH7" si="11">Z8</f>
        <v>212.3</v>
      </c>
      <c r="AA7" s="52">
        <f t="shared" si="11"/>
        <v>233.4</v>
      </c>
      <c r="AB7" s="52">
        <f t="shared" si="11"/>
        <v>244.6</v>
      </c>
      <c r="AC7" s="52">
        <f t="shared" si="11"/>
        <v>224.8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46.6</v>
      </c>
      <c r="BG7" s="52">
        <f t="shared" ref="BG7:BO7" si="14">BG8</f>
        <v>52.8</v>
      </c>
      <c r="BH7" s="52">
        <f t="shared" si="14"/>
        <v>57.1</v>
      </c>
      <c r="BI7" s="52">
        <f t="shared" si="14"/>
        <v>63.6</v>
      </c>
      <c r="BJ7" s="52">
        <f t="shared" si="14"/>
        <v>56.9</v>
      </c>
      <c r="BK7" s="52">
        <f t="shared" si="14"/>
        <v>-122.5</v>
      </c>
      <c r="BL7" s="52">
        <f t="shared" si="14"/>
        <v>8.5</v>
      </c>
      <c r="BM7" s="52">
        <f t="shared" si="14"/>
        <v>26.6</v>
      </c>
      <c r="BN7" s="52">
        <f t="shared" si="14"/>
        <v>35.4</v>
      </c>
      <c r="BO7" s="52">
        <f t="shared" si="14"/>
        <v>27.3</v>
      </c>
      <c r="BP7" s="49"/>
      <c r="BQ7" s="53">
        <f>BQ8</f>
        <v>4539</v>
      </c>
      <c r="BR7" s="53">
        <f t="shared" ref="BR7:BZ7" si="15">BR8</f>
        <v>5873</v>
      </c>
      <c r="BS7" s="53">
        <f t="shared" si="15"/>
        <v>7289</v>
      </c>
      <c r="BT7" s="53">
        <f t="shared" si="15"/>
        <v>8579</v>
      </c>
      <c r="BU7" s="53">
        <f t="shared" si="15"/>
        <v>2036</v>
      </c>
      <c r="BV7" s="53">
        <f t="shared" si="15"/>
        <v>2576</v>
      </c>
      <c r="BW7" s="53">
        <f t="shared" si="15"/>
        <v>4153</v>
      </c>
      <c r="BX7" s="53">
        <f t="shared" si="15"/>
        <v>6140</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108</v>
      </c>
      <c r="CL7" s="49"/>
      <c r="CM7" s="51">
        <f>CM8</f>
        <v>64503</v>
      </c>
      <c r="CN7" s="51">
        <f>CN8</f>
        <v>29023</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69.5</v>
      </c>
      <c r="DL7" s="52">
        <f t="shared" ref="DL7:DT7" si="17">DL8</f>
        <v>76.2</v>
      </c>
      <c r="DM7" s="52">
        <f t="shared" si="17"/>
        <v>84.8</v>
      </c>
      <c r="DN7" s="52">
        <f t="shared" si="17"/>
        <v>93.3</v>
      </c>
      <c r="DO7" s="52">
        <f t="shared" si="17"/>
        <v>97.1</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12319</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17</v>
      </c>
      <c r="S8" s="57" t="s">
        <v>121</v>
      </c>
      <c r="T8" s="57" t="s">
        <v>122</v>
      </c>
      <c r="U8" s="58">
        <v>1328</v>
      </c>
      <c r="V8" s="58">
        <v>102</v>
      </c>
      <c r="W8" s="58">
        <v>100</v>
      </c>
      <c r="X8" s="57" t="s">
        <v>123</v>
      </c>
      <c r="Y8" s="59">
        <v>187.2</v>
      </c>
      <c r="Z8" s="59">
        <v>212.3</v>
      </c>
      <c r="AA8" s="59">
        <v>233.4</v>
      </c>
      <c r="AB8" s="59">
        <v>244.6</v>
      </c>
      <c r="AC8" s="59">
        <v>224.8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46.6</v>
      </c>
      <c r="BG8" s="59">
        <v>52.8</v>
      </c>
      <c r="BH8" s="59">
        <v>57.1</v>
      </c>
      <c r="BI8" s="59">
        <v>63.6</v>
      </c>
      <c r="BJ8" s="59">
        <v>56.9</v>
      </c>
      <c r="BK8" s="59">
        <v>-122.5</v>
      </c>
      <c r="BL8" s="59">
        <v>8.5</v>
      </c>
      <c r="BM8" s="59">
        <v>26.6</v>
      </c>
      <c r="BN8" s="59">
        <v>35.4</v>
      </c>
      <c r="BO8" s="59">
        <v>27.3</v>
      </c>
      <c r="BP8" s="56">
        <v>2</v>
      </c>
      <c r="BQ8" s="60">
        <v>4539</v>
      </c>
      <c r="BR8" s="60">
        <v>5873</v>
      </c>
      <c r="BS8" s="60">
        <v>7289</v>
      </c>
      <c r="BT8" s="61">
        <v>8579</v>
      </c>
      <c r="BU8" s="61">
        <v>2036</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64503</v>
      </c>
      <c r="CN8" s="58">
        <v>29023</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69.5</v>
      </c>
      <c r="DL8" s="59">
        <v>76.2</v>
      </c>
      <c r="DM8" s="59">
        <v>84.8</v>
      </c>
      <c r="DN8" s="59">
        <v>93.3</v>
      </c>
      <c r="DO8" s="59">
        <v>97.1</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隆行</cp:lastModifiedBy>
  <dcterms:created xsi:type="dcterms:W3CDTF">2025-12-12T09:26:38Z</dcterms:created>
  <dcterms:modified xsi:type="dcterms:W3CDTF">2026-02-03T06:01:36Z</dcterms:modified>
  <cp:category/>
</cp:coreProperties>
</file>