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enwdoc-sv\010 総務部\045 財政課\R07年度\D202財政状況\D20212統一的な基準による財務書類（前年度決算）\調査・通知等（振興局等）\20260310【確認事項：３月11日（水）15時〆】令和６年度財政状況資料集の作成及び公表について\"/>
    </mc:Choice>
  </mc:AlternateContent>
  <xr:revisionPtr revIDLastSave="0" documentId="13_ncr:1_{670455C9-AF0D-4433-A191-65A27C66F1B7}" xr6:coauthVersionLast="47" xr6:coauthVersionMax="47" xr10:uidLastSave="{00000000-0000-0000-0000-000000000000}"/>
  <bookViews>
    <workbookView xWindow="2037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O36" i="10"/>
  <c r="BW36" i="10"/>
  <c r="BE36" i="10"/>
  <c r="AM36" i="10"/>
  <c r="CO35" i="10"/>
  <c r="BW35" i="10"/>
  <c r="BE35" i="10"/>
  <c r="CO34" i="10"/>
  <c r="BW34" i="10"/>
  <c r="BE34" i="10"/>
  <c r="C34" i="10"/>
  <c r="C35" i="10" s="1"/>
  <c r="C36" i="10" l="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alcChain>
</file>

<file path=xl/sharedStrings.xml><?xml version="1.0" encoding="utf-8"?>
<sst xmlns="http://schemas.openxmlformats.org/spreadsheetml/2006/main" count="1071" uniqueCount="564">
  <si>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</si>
  <si>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</si>
  <si>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</si>
  <si>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</si>
  <si>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</si>
  <si>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</si>
  <si>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</si>
  <si>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</si>
  <si>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</si>
  <si>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</si>
  <si>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</si>
  <si>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</si>
  <si>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</si>
  <si>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</si>
  <si>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</si>
  <si>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</si>
  <si>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</si>
  <si>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</si>
  <si>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</si>
  <si>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</si>
  <si>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</si>
  <si>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</si>
  <si>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</si>
  <si>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</si>
  <si>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</si>
  <si>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</si>
  <si>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</si>
  <si>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</si>
  <si>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</si>
  <si>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</si>
  <si>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</si>
  <si>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</si>
  <si>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</si>
  <si>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</si>
  <si>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</si>
  <si>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</si>
  <si>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</si>
  <si>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</si>
  <si>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</si>
  <si>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</si>
  <si>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</si>
  <si>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</si>
  <si>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</si>
  <si>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</si>
  <si>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</si>
  <si>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</si>
  <si>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</si>
  <si>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</si>
  <si>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</si>
  <si>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</si>
  <si>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</si>
  <si>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</si>
  <si>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</si>
  <si>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</si>
  <si>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</si>
  <si>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</si>
  <si>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</si>
  <si>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</si>
  <si>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</si>
  <si>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</si>
  <si>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</si>
  <si>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</si>
  <si>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</si>
  <si>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</si>
  <si>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</si>
  <si>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</si>
  <si>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</si>
  <si>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</si>
  <si>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</si>
  <si>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</si>
  <si>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</si>
  <si>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</si>
  <si>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</si>
  <si>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</si>
  <si>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</si>
  <si>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</si>
  <si>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</si>
  <si>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</si>
  <si>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</si>
  <si>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</si>
  <si>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</si>
  <si>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</si>
  <si>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</si>
  <si>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</si>
  <si>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</si>
  <si>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</si>
  <si>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</si>
  <si>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</si>
  <si>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</si>
  <si>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</si>
  <si>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</si>
  <si>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</si>
  <si>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</si>
  <si>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</si>
  <si>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恵庭市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</si>
  <si>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</si>
  <si>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</si>
  <si>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</si>
  <si>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</si>
  <si>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</si>
  <si>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</si>
  <si>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</si>
  <si>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</si>
  <si>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</si>
  <si>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</si>
  <si>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</si>
  <si>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</si>
  <si>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</si>
  <si>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</si>
  <si>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</si>
  <si>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</si>
  <si>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</si>
  <si>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</si>
  <si>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</si>
  <si>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</si>
  <si>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</si>
  <si>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</si>
  <si>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</si>
  <si>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</si>
  <si>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</si>
  <si>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</si>
  <si>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</si>
  <si>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</si>
  <si>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</si>
  <si>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</si>
  <si>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</si>
  <si>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</si>
  <si>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</si>
  <si>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</si>
  <si>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</si>
  <si>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</si>
  <si>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</si>
  <si>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</si>
  <si>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</si>
  <si>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</si>
  <si>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</si>
  <si>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</si>
  <si>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</si>
  <si>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</si>
  <si>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</si>
  <si>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</si>
  <si>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</si>
  <si>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</si>
  <si>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</si>
  <si>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</si>
  <si>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</si>
  <si>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</si>
  <si>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</si>
  <si>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</si>
  <si>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</si>
  <si>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</si>
  <si>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</si>
  <si>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</si>
  <si>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</si>
  <si>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</si>
  <si>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</si>
  <si>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</si>
  <si>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</si>
  <si>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</si>
  <si>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</si>
  <si>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</si>
  <si>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</si>
  <si>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</si>
  <si>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</si>
  <si>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</si>
  <si>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</si>
  <si>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</si>
  <si>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</si>
  <si>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</si>
  <si>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</si>
  <si>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</si>
  <si>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</si>
  <si>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</si>
  <si>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</si>
  <si>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</si>
  <si>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</si>
  <si>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</si>
  <si>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</si>
  <si>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</si>
  <si>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</si>
  <si>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</si>
  <si>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</si>
  <si>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</si>
  <si>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</si>
  <si>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</si>
  <si>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</si>
  <si>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</si>
  <si>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</si>
  <si>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</si>
  <si>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</si>
  <si>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</si>
  <si>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</si>
  <si>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</si>
  <si>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</si>
  <si>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</si>
  <si>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</si>
  <si>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</si>
  <si>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</si>
  <si>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</si>
  <si>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</si>
  <si>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</si>
  <si>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</si>
  <si>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</si>
  <si>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</si>
  <si>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北海道恵庭市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</si>
  <si>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</si>
  <si>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</si>
  <si>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</si>
  <si>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</si>
  <si>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</si>
  <si>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</si>
  <si>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</si>
  <si>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</si>
  <si>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</si>
  <si>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</si>
  <si>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</si>
  <si>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</si>
  <si>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</si>
  <si>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</si>
  <si>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</si>
  <si>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</si>
  <si>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</si>
  <si>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</si>
  <si>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</si>
  <si>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</si>
  <si>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</si>
  <si>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</si>
  <si>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</si>
  <si>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</si>
  <si>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</si>
  <si>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</si>
  <si>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</si>
  <si>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</si>
  <si>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</si>
  <si>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</si>
  <si>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</si>
  <si>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</si>
  <si>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</si>
  <si>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</si>
  <si>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</si>
  <si>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</si>
  <si>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</si>
  <si>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</si>
  <si>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</si>
  <si>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</si>
  <si>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</si>
  <si>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</si>
  <si>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</si>
  <si>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</si>
  <si>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</si>
  <si>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</si>
  <si>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</si>
  <si>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</si>
  <si>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</si>
  <si>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</si>
  <si>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</si>
  <si>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</si>
  <si>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</si>
  <si>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</si>
  <si>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</si>
  <si>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</si>
  <si>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</si>
  <si>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</si>
  <si>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</si>
  <si>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</si>
  <si>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</si>
  <si>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</si>
  <si>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</si>
  <si>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</si>
  <si>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</si>
  <si>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</si>
  <si>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</si>
  <si>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</si>
  <si>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</si>
  <si>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</si>
  <si>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</si>
  <si>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</si>
  <si>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</si>
  <si>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</si>
  <si>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</si>
  <si>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</si>
  <si>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</si>
  <si>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</si>
  <si>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</si>
  <si>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</si>
  <si>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</si>
  <si>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</si>
  <si>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</si>
  <si>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</si>
  <si>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</si>
  <si>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</si>
  <si>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</si>
  <si>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</si>
  <si>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</si>
  <si>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</si>
  <si>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</si>
  <si>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</si>
  <si>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</si>
  <si>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</si>
  <si>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</si>
  <si>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</si>
  <si>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</si>
  <si>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</si>
  <si>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</si>
  <si>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</si>
  <si>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</si>
  <si>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</si>
  <si>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</si>
  <si>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</si>
  <si>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</si>
  <si>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</si>
  <si>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</si>
  <si>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</si>
  <si>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</si>
  <si>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</si>
  <si>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</si>
  <si>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</si>
  <si>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</si>
  <si>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</si>
  <si>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</si>
  <si>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</si>
  <si>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</si>
  <si>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</si>
  <si>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</si>
  <si>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</si>
  <si>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</si>
  <si>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</si>
  <si>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</si>
  <si>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</si>
  <si>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</si>
  <si>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</si>
  <si>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</si>
  <si>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</si>
  <si>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</si>
  <si>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</si>
  <si>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</si>
  <si>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</si>
  <si>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</si>
  <si>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</si>
  <si>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</si>
  <si>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</si>
  <si>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</si>
  <si>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</si>
  <si>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</si>
  <si>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</si>
  <si>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</si>
  <si>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</si>
  <si>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</si>
  <si>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</si>
  <si>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</si>
  <si>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</si>
  <si>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</si>
  <si>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</si>
  <si>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</si>
  <si>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</si>
  <si>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北海道恵庭市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</si>
  <si>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</si>
  <si>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</si>
  <si>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</si>
  <si>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</si>
  <si>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</si>
  <si>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</si>
  <si>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</si>
  <si>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</si>
  <si>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</si>
  <si>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</si>
  <si>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</si>
  <si>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</si>
  <si>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</si>
  <si>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</si>
  <si>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</si>
  <si>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</si>
  <si>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</si>
  <si>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</si>
  <si>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</si>
  <si>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</si>
  <si>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</si>
  <si>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土地取得事業特別会計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</si>
  <si>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</si>
  <si>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</si>
  <si>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</si>
  <si>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</si>
  <si>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</si>
  <si>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</si>
  <si>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</si>
  <si>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</si>
  <si>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</si>
  <si>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</si>
  <si>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</si>
  <si>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</si>
  <si>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</si>
  <si>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</si>
  <si>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</si>
  <si>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</si>
  <si>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</si>
  <si>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</si>
  <si>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恵庭市水道事業会計</t>
    <phoneticPr fontId="5"/>
  </si>
  <si>
    <t>法適用企業</t>
    <phoneticPr fontId="5"/>
  </si>
  <si>
    <t>恵庭市下水道事業会計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</si>
  <si>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</si>
  <si>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</si>
  <si>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</si>
  <si>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</si>
  <si>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</si>
  <si>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</si>
  <si>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</si>
  <si>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</si>
  <si>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</si>
  <si>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</si>
  <si>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</si>
  <si>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</si>
  <si>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</si>
  <si>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</si>
  <si>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</si>
  <si>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</si>
  <si>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</si>
  <si>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</si>
  <si>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</si>
  <si>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</si>
  <si>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</si>
  <si>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</si>
  <si>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</si>
  <si>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</si>
  <si>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</si>
  <si>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</si>
  <si>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</si>
  <si>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</si>
  <si>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</si>
  <si>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</si>
  <si>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</si>
  <si>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</si>
  <si>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</si>
  <si>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</si>
  <si>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</si>
  <si>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</si>
  <si>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</si>
  <si>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</si>
  <si>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</si>
  <si>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</si>
  <si>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</si>
  <si>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</si>
  <si>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</si>
  <si>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</si>
  <si>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</si>
  <si>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</si>
  <si>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</si>
  <si>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</si>
  <si>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</si>
  <si>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</si>
  <si>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</si>
  <si>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</si>
  <si>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</si>
  <si>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</si>
  <si>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</si>
  <si>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</si>
  <si>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</si>
  <si>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</si>
  <si>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</si>
  <si>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</si>
  <si>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</si>
  <si>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</si>
  <si>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</si>
  <si>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</si>
  <si>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</si>
  <si>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</si>
  <si>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</si>
  <si>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</si>
  <si>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</si>
  <si>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</si>
  <si>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</si>
  <si>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</si>
  <si>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</si>
  <si>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</si>
  <si>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</si>
  <si>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</si>
  <si>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</si>
  <si>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</si>
  <si>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</si>
  <si>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</si>
  <si>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</si>
  <si>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</si>
  <si>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</si>
  <si>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</si>
  <si>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</si>
  <si>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</si>
  <si>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</si>
  <si>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</si>
  <si>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</si>
  <si>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</si>
  <si>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</si>
  <si>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</si>
  <si>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</si>
  <si>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</si>
  <si>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</si>
  <si>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</si>
  <si>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</si>
  <si>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</si>
  <si>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</si>
  <si>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</si>
  <si>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</si>
  <si>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</si>
  <si>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</si>
  <si>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</si>
  <si>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</si>
  <si>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</si>
  <si>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</si>
  <si>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</si>
  <si>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</si>
  <si>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</si>
  <si>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</si>
  <si>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</si>
  <si>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</si>
  <si>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</si>
  <si>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</si>
  <si>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</si>
  <si>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</si>
  <si>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</si>
  <si>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</si>
  <si>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</si>
  <si>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</si>
  <si>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</si>
  <si>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</si>
  <si>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</si>
  <si>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</si>
  <si>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</si>
  <si>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</si>
  <si>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</si>
  <si>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</si>
  <si>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</si>
  <si>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</si>
  <si>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</si>
  <si>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</si>
  <si>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</si>
  <si>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</si>
  <si>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0.73</t>
  </si>
  <si>
    <t>▲ 3.19</t>
  </si>
  <si>
    <t>▲ 4.61</t>
  </si>
  <si>
    <t>恵庭市下水道事業会計</t>
  </si>
  <si>
    <t>一般会計</t>
  </si>
  <si>
    <t>恵庭市水道事業会計</t>
  </si>
  <si>
    <t>介護保険特別会計</t>
  </si>
  <si>
    <t>国民健康保険特別会計</t>
  </si>
  <si>
    <t>▲ 0.05</t>
  </si>
  <si>
    <t>後期高齢者医療特別会計</t>
  </si>
  <si>
    <t>駐車場事業特別会計</t>
  </si>
  <si>
    <t>土地区画整理事業特別会計</t>
  </si>
  <si>
    <t>その他会計（赤字）</t>
  </si>
  <si>
    <t>その他会計（黒字）</t>
  </si>
  <si>
    <t>R02</t>
    <phoneticPr fontId="5"/>
  </si>
  <si>
    <t>R03</t>
    <phoneticPr fontId="5"/>
  </si>
  <si>
    <t>R04</t>
    <phoneticPr fontId="5"/>
  </si>
  <si>
    <t>R05</t>
    <phoneticPr fontId="5"/>
  </si>
  <si>
    <t>R06</t>
    <phoneticPr fontId="5"/>
  </si>
  <si>
    <t>-</t>
    <phoneticPr fontId="2"/>
  </si>
  <si>
    <t>石狩東部水道企業団</t>
    <rPh sb="0" eb="4">
      <t>イシカリトウブ</t>
    </rPh>
    <rPh sb="4" eb="6">
      <t>スイドウ</t>
    </rPh>
    <rPh sb="6" eb="8">
      <t>キギョウ</t>
    </rPh>
    <rPh sb="8" eb="9">
      <t>ダン</t>
    </rPh>
    <phoneticPr fontId="2"/>
  </si>
  <si>
    <t>石狩教育研修センター</t>
    <rPh sb="0" eb="2">
      <t>イシカリ</t>
    </rPh>
    <rPh sb="2" eb="4">
      <t>キョウイク</t>
    </rPh>
    <rPh sb="4" eb="6">
      <t>ケンシュウ</t>
    </rPh>
    <phoneticPr fontId="2"/>
  </si>
  <si>
    <t>恵庭リサーチビジネスパーク（株）</t>
    <rPh sb="0" eb="2">
      <t>エニワ</t>
    </rPh>
    <rPh sb="13" eb="16">
      <t>カブ</t>
    </rPh>
    <phoneticPr fontId="2"/>
  </si>
  <si>
    <t>（一財）恵庭市振興公社</t>
    <rPh sb="1" eb="3">
      <t>イチザイ</t>
    </rPh>
    <rPh sb="4" eb="7">
      <t>エニワシ</t>
    </rPh>
    <rPh sb="7" eb="11">
      <t>シンコウコウシャ</t>
    </rPh>
    <phoneticPr fontId="2"/>
  </si>
  <si>
    <t>（一財）学校給食協会</t>
    <rPh sb="1" eb="3">
      <t>イチザイ</t>
    </rPh>
    <rPh sb="4" eb="10">
      <t>ガッコウキュウショクキョウカイ</t>
    </rPh>
    <phoneticPr fontId="2"/>
  </si>
  <si>
    <t>まちづくり推進基金</t>
    <rPh sb="5" eb="9">
      <t>スイシンキキン</t>
    </rPh>
    <phoneticPr fontId="2"/>
  </si>
  <si>
    <t>子育て基金</t>
    <phoneticPr fontId="5"/>
  </si>
  <si>
    <t>公共施設等管理保全基金</t>
    <phoneticPr fontId="5"/>
  </si>
  <si>
    <t>社会福祉事業推進基金</t>
    <phoneticPr fontId="5"/>
  </si>
  <si>
    <t>農業振興基金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</si>
</sst>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extLst>
            <c:ext xmlns:c16="http://schemas.microsoft.com/office/drawing/2014/chart" uri="{C3380CC4-5D6E-409C-BE32-E72D297353CC}">
              <c16:uniqueId val="{00000000-DF89-4562-BFB9-5DBCD27930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48744</c:v>
                </c:pt>
                <c:pt idx="1">
                  <c:v>46212</c:v>
                </c:pt>
                <c:pt idx="2">
                  <c:v>54718</c:v>
                </c:pt>
                <c:pt idx="3">
                  <c:v>39862</c:v>
                </c:pt>
                <c:pt idx="4">
                  <c:v>48040</c:v>
                </c:pt>
              </c:numCache>
            </c:numRef>
          </c:val>
          <c:smooth val="0"/>
          <c:extLst>
            <c:ext xmlns:c16="http://schemas.microsoft.com/office/drawing/2014/chart" uri="{C3380CC4-5D6E-409C-BE32-E72D297353CC}">
              <c16:uniqueId val="{00000001-DF89-4562-BFB9-5DBCD279303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4.8899999999999997</c:v>
                </c:pt>
                <c:pt idx="1">
                  <c:v>10.119999999999999</c:v>
                </c:pt>
                <c:pt idx="2">
                  <c:v>7.4</c:v>
                </c:pt>
                <c:pt idx="3">
                  <c:v>8.9700000000000006</c:v>
                </c:pt>
                <c:pt idx="4">
                  <c:v>9.1199999999999992</c:v>
                </c:pt>
              </c:numCache>
            </c:numRef>
          </c:val>
          <c:extLst>
            <c:ext xmlns:c16="http://schemas.microsoft.com/office/drawing/2014/chart" uri="{C3380CC4-5D6E-409C-BE32-E72D297353CC}">
              <c16:uniqueId val="{00000000-E0BD-47E8-B77A-12E6FF1B4F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13.27</c:v>
                </c:pt>
                <c:pt idx="1">
                  <c:v>13.51</c:v>
                </c:pt>
                <c:pt idx="2">
                  <c:v>15.56</c:v>
                </c:pt>
                <c:pt idx="3">
                  <c:v>16.53</c:v>
                </c:pt>
                <c:pt idx="4">
                  <c:v>12.35</c:v>
                </c:pt>
              </c:numCache>
            </c:numRef>
          </c:val>
          <c:extLst>
            <c:ext xmlns:c16="http://schemas.microsoft.com/office/drawing/2014/chart" uri="{C3380CC4-5D6E-409C-BE32-E72D297353CC}">
              <c16:uniqueId val="{00000001-E0BD-47E8-B77A-12E6FF1B4F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-0.73</c:v>
                </c:pt>
                <c:pt idx="1">
                  <c:v>5.48</c:v>
                </c:pt>
                <c:pt idx="2">
                  <c:v>-3.19</c:v>
                </c:pt>
                <c:pt idx="3">
                  <c:v>2.81</c:v>
                </c:pt>
                <c:pt idx="4">
                  <c:v>-4.6100000000000003</c:v>
                </c:pt>
              </c:numCache>
            </c:numRef>
          </c:val>
          <c:smooth val="0"/>
          <c:extLst>
            <c:ext xmlns:c16="http://schemas.microsoft.com/office/drawing/2014/chart" uri="{C3380CC4-5D6E-409C-BE32-E72D297353CC}">
              <c16:uniqueId val="{00000002-E0BD-47E8-B77A-12E6FF1B4F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AF0-4F80-8F20-5AEA62F0BD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F0-4F80-8F20-5AEA62F0BDAE}"/>
            </c:ext>
          </c:extLst>
        </c:ser>
        <c:ser>
          <c:idx val="2"/>
          <c:order val="2"/>
          <c:tx>
            <c:strRef>
              <c:f>データシート!$A$29</c:f>
              <c:strCache>
                <c:ptCount val="1"/>
                <c:pt idx="0">
                  <c:v>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AF0-4F80-8F20-5AEA62F0BDAE}"/>
            </c:ext>
          </c:extLst>
        </c:ser>
        <c:ser>
          <c:idx val="3"/>
          <c:order val="3"/>
          <c:tx>
            <c:strRef>
              <c:f>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0.06</c:v>
                </c:pt>
                <c:pt idx="4">
                  <c:v>#N/A</c:v>
                </c:pt>
                <c:pt idx="5">
                  <c:v>0.11</c:v>
                </c:pt>
                <c:pt idx="6">
                  <c:v>#N/A</c:v>
                </c:pt>
                <c:pt idx="7">
                  <c:v>0.14000000000000001</c:v>
                </c:pt>
                <c:pt idx="8">
                  <c:v>#N/A</c:v>
                </c:pt>
                <c:pt idx="9">
                  <c:v>0.02</c:v>
                </c:pt>
              </c:numCache>
            </c:numRef>
          </c:val>
          <c:extLst>
            <c:ext xmlns:c16="http://schemas.microsoft.com/office/drawing/2014/chart" uri="{C3380CC4-5D6E-409C-BE32-E72D297353CC}">
              <c16:uniqueId val="{00000003-3AF0-4F80-8F20-5AEA62F0BDA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0.11</c:v>
                </c:pt>
                <c:pt idx="4">
                  <c:v>#N/A</c:v>
                </c:pt>
                <c:pt idx="5">
                  <c:v>0.11</c:v>
                </c:pt>
                <c:pt idx="6">
                  <c:v>#N/A</c:v>
                </c:pt>
                <c:pt idx="7">
                  <c:v>0.12</c:v>
                </c:pt>
                <c:pt idx="8">
                  <c:v>#N/A</c:v>
                </c:pt>
                <c:pt idx="9">
                  <c:v>0.13</c:v>
                </c:pt>
              </c:numCache>
            </c:numRef>
          </c:val>
          <c:extLst>
            <c:ext xmlns:c16="http://schemas.microsoft.com/office/drawing/2014/chart" uri="{C3380CC4-5D6E-409C-BE32-E72D297353CC}">
              <c16:uniqueId val="{00000004-3AF0-4F80-8F20-5AEA62F0BDAE}"/>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0.05</c:v>
                </c:pt>
                <c:pt idx="1">
                  <c:v>#N/A</c:v>
                </c:pt>
                <c:pt idx="2">
                  <c:v>#N/A</c:v>
                </c:pt>
                <c:pt idx="3">
                  <c:v>0.82</c:v>
                </c:pt>
                <c:pt idx="4">
                  <c:v>#N/A</c:v>
                </c:pt>
                <c:pt idx="5">
                  <c:v>0.55000000000000004</c:v>
                </c:pt>
                <c:pt idx="6">
                  <c:v>#N/A</c:v>
                </c:pt>
                <c:pt idx="7">
                  <c:v>0.42</c:v>
                </c:pt>
                <c:pt idx="8">
                  <c:v>#N/A</c:v>
                </c:pt>
                <c:pt idx="9">
                  <c:v>0.22</c:v>
                </c:pt>
              </c:numCache>
            </c:numRef>
          </c:val>
          <c:extLst>
            <c:ext xmlns:c16="http://schemas.microsoft.com/office/drawing/2014/chart" uri="{C3380CC4-5D6E-409C-BE32-E72D297353CC}">
              <c16:uniqueId val="{00000005-3AF0-4F80-8F20-5AEA62F0BDAE}"/>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0.16</c:v>
                </c:pt>
                <c:pt idx="2">
                  <c:v>#N/A</c:v>
                </c:pt>
                <c:pt idx="3">
                  <c:v>0.54</c:v>
                </c:pt>
                <c:pt idx="4">
                  <c:v>#N/A</c:v>
                </c:pt>
                <c:pt idx="5">
                  <c:v>0.73</c:v>
                </c:pt>
                <c:pt idx="6">
                  <c:v>#N/A</c:v>
                </c:pt>
                <c:pt idx="7">
                  <c:v>0.78</c:v>
                </c:pt>
                <c:pt idx="8">
                  <c:v>#N/A</c:v>
                </c:pt>
                <c:pt idx="9">
                  <c:v>0.62</c:v>
                </c:pt>
              </c:numCache>
            </c:numRef>
          </c:val>
          <c:extLst>
            <c:ext xmlns:c16="http://schemas.microsoft.com/office/drawing/2014/chart" uri="{C3380CC4-5D6E-409C-BE32-E72D297353CC}">
              <c16:uniqueId val="{00000006-3AF0-4F80-8F20-5AEA62F0BDAE}"/>
            </c:ext>
          </c:extLst>
        </c:ser>
        <c:ser>
          <c:idx val="7"/>
          <c:order val="7"/>
          <c:tx>
            <c:strRef>
              <c:f>データシート!$A$34</c:f>
              <c:strCache>
                <c:ptCount val="1"/>
                <c:pt idx="0">
                  <c:v>恵庭市水道事業会計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4.7699999999999996</c:v>
                </c:pt>
                <c:pt idx="2">
                  <c:v>#N/A</c:v>
                </c:pt>
                <c:pt idx="3">
                  <c:v>4.4400000000000004</c:v>
                </c:pt>
                <c:pt idx="4">
                  <c:v>#N/A</c:v>
                </c:pt>
                <c:pt idx="5">
                  <c:v>5.13</c:v>
                </c:pt>
                <c:pt idx="6">
                  <c:v>#N/A</c:v>
                </c:pt>
                <c:pt idx="7">
                  <c:v>5.79</c:v>
                </c:pt>
                <c:pt idx="8">
                  <c:v>#N/A</c:v>
                </c:pt>
                <c:pt idx="9">
                  <c:v>6.36</c:v>
                </c:pt>
              </c:numCache>
            </c:numRef>
          </c:val>
          <c:extLst>
            <c:ext xmlns:c16="http://schemas.microsoft.com/office/drawing/2014/chart" uri="{C3380CC4-5D6E-409C-BE32-E72D297353CC}">
              <c16:uniqueId val="{00000007-3AF0-4F80-8F20-5AEA62F0BDA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4.8899999999999997</c:v>
                </c:pt>
                <c:pt idx="2">
                  <c:v>#N/A</c:v>
                </c:pt>
                <c:pt idx="3">
                  <c:v>10.119999999999999</c:v>
                </c:pt>
                <c:pt idx="4">
                  <c:v>#N/A</c:v>
                </c:pt>
                <c:pt idx="5">
                  <c:v>7.39</c:v>
                </c:pt>
                <c:pt idx="6">
                  <c:v>#N/A</c:v>
                </c:pt>
                <c:pt idx="7">
                  <c:v>8.9600000000000009</c:v>
                </c:pt>
                <c:pt idx="8">
                  <c:v>#N/A</c:v>
                </c:pt>
                <c:pt idx="9">
                  <c:v>9.1199999999999992</c:v>
                </c:pt>
              </c:numCache>
            </c:numRef>
          </c:val>
          <c:extLst>
            <c:ext xmlns:c16="http://schemas.microsoft.com/office/drawing/2014/chart" uri="{C3380CC4-5D6E-409C-BE32-E72D297353CC}">
              <c16:uniqueId val="{00000008-3AF0-4F80-8F20-5AEA62F0BDAE}"/>
            </c:ext>
          </c:extLst>
        </c:ser>
        <c:ser>
          <c:idx val="9"/>
          <c:order val="9"/>
          <c:tx>
            <c:strRef>
              <c:f>データシート!$A$36</c:f>
              <c:strCache>
                <c:ptCount val="1"/>
                <c:pt idx="0">
                  <c:v>恵庭市下水道事業会計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11.03</c:v>
                </c:pt>
                <c:pt idx="2">
                  <c:v>#N/A</c:v>
                </c:pt>
                <c:pt idx="3">
                  <c:v>11.28</c:v>
                </c:pt>
                <c:pt idx="4">
                  <c:v>#N/A</c:v>
                </c:pt>
                <c:pt idx="5">
                  <c:v>12.22</c:v>
                </c:pt>
                <c:pt idx="6">
                  <c:v>#N/A</c:v>
                </c:pt>
                <c:pt idx="7">
                  <c:v>12.5</c:v>
                </c:pt>
                <c:pt idx="8">
                  <c:v>#N/A</c:v>
                </c:pt>
                <c:pt idx="9">
                  <c:v>12.71</c:v>
                </c:pt>
              </c:numCache>
            </c:numRef>
          </c:val>
          <c:extLst>
            <c:ext xmlns:c16="http://schemas.microsoft.com/office/drawing/2014/chart" uri="{C3380CC4-5D6E-409C-BE32-E72D297353CC}">
              <c16:uniqueId val="{00000009-3AF0-4F80-8F20-5AEA62F0BDA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2421</c:v>
                </c:pt>
                <c:pt idx="5">
                  <c:v>2376</c:v>
                </c:pt>
                <c:pt idx="8">
                  <c:v>2289</c:v>
                </c:pt>
                <c:pt idx="11">
                  <c:v>2232</c:v>
                </c:pt>
                <c:pt idx="14">
                  <c:v>2162</c:v>
                </c:pt>
              </c:numCache>
            </c:numRef>
          </c:val>
          <c:extLst>
            <c:ext xmlns:c16="http://schemas.microsoft.com/office/drawing/2014/chart" uri="{C3380CC4-5D6E-409C-BE32-E72D297353CC}">
              <c16:uniqueId val="{00000000-817A-4857-90F2-7BCB4A610C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17A-4857-90F2-7BCB4A610C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c:v>
                </c:pt>
                <c:pt idx="3">
                  <c:v>38</c:v>
                </c:pt>
                <c:pt idx="6">
                  <c:v>20</c:v>
                </c:pt>
                <c:pt idx="9">
                  <c:v>29</c:v>
                </c:pt>
                <c:pt idx="12">
                  <c:v>35</c:v>
                </c:pt>
              </c:numCache>
            </c:numRef>
          </c:val>
          <c:extLst>
            <c:ext xmlns:c16="http://schemas.microsoft.com/office/drawing/2014/chart" uri="{C3380CC4-5D6E-409C-BE32-E72D297353CC}">
              <c16:uniqueId val="{00000002-817A-4857-90F2-7BCB4A610C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817A-4857-90F2-7BCB4A610C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538</c:v>
                </c:pt>
                <c:pt idx="3">
                  <c:v>519</c:v>
                </c:pt>
                <c:pt idx="6">
                  <c:v>519</c:v>
                </c:pt>
                <c:pt idx="9">
                  <c:v>534</c:v>
                </c:pt>
                <c:pt idx="12">
                  <c:v>521</c:v>
                </c:pt>
              </c:numCache>
            </c:numRef>
          </c:val>
          <c:extLst>
            <c:ext xmlns:c16="http://schemas.microsoft.com/office/drawing/2014/chart" uri="{C3380CC4-5D6E-409C-BE32-E72D297353CC}">
              <c16:uniqueId val="{00000004-817A-4857-90F2-7BCB4A610C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17A-4857-90F2-7BCB4A610C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17A-4857-90F2-7BCB4A610C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2493</c:v>
                </c:pt>
                <c:pt idx="3">
                  <c:v>2665</c:v>
                </c:pt>
                <c:pt idx="6">
                  <c:v>2792</c:v>
                </c:pt>
                <c:pt idx="9">
                  <c:v>2794</c:v>
                </c:pt>
                <c:pt idx="12">
                  <c:v>2797</c:v>
                </c:pt>
              </c:numCache>
            </c:numRef>
          </c:val>
          <c:extLst>
            <c:ext xmlns:c16="http://schemas.microsoft.com/office/drawing/2014/chart" uri="{C3380CC4-5D6E-409C-BE32-E72D297353CC}">
              <c16:uniqueId val="{00000007-817A-4857-90F2-7BCB4A610C2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633</c:v>
                </c:pt>
                <c:pt idx="2">
                  <c:v>#N/A</c:v>
                </c:pt>
                <c:pt idx="3">
                  <c:v>#N/A</c:v>
                </c:pt>
                <c:pt idx="4">
                  <c:v>847</c:v>
                </c:pt>
                <c:pt idx="5">
                  <c:v>#N/A</c:v>
                </c:pt>
                <c:pt idx="6">
                  <c:v>#N/A</c:v>
                </c:pt>
                <c:pt idx="7">
                  <c:v>1043</c:v>
                </c:pt>
                <c:pt idx="8">
                  <c:v>#N/A</c:v>
                </c:pt>
                <c:pt idx="9">
                  <c:v>#N/A</c:v>
                </c:pt>
                <c:pt idx="10">
                  <c:v>1126</c:v>
                </c:pt>
                <c:pt idx="11">
                  <c:v>#N/A</c:v>
                </c:pt>
                <c:pt idx="12">
                  <c:v>#N/A</c:v>
                </c:pt>
                <c:pt idx="13">
                  <c:v>1192</c:v>
                </c:pt>
                <c:pt idx="14">
                  <c:v>#N/A</c:v>
                </c:pt>
              </c:numCache>
            </c:numRef>
          </c:val>
          <c:smooth val="0"/>
          <c:extLst>
            <c:ext xmlns:c16="http://schemas.microsoft.com/office/drawing/2014/chart" uri="{C3380CC4-5D6E-409C-BE32-E72D297353CC}">
              <c16:uniqueId val="{00000008-817A-4857-90F2-7BCB4A610C2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21432</c:v>
                </c:pt>
                <c:pt idx="5">
                  <c:v>21177</c:v>
                </c:pt>
                <c:pt idx="8">
                  <c:v>20203</c:v>
                </c:pt>
                <c:pt idx="11">
                  <c:v>19473</c:v>
                </c:pt>
                <c:pt idx="14">
                  <c:v>18366</c:v>
                </c:pt>
              </c:numCache>
            </c:numRef>
          </c:val>
          <c:extLst>
            <c:ext xmlns:c16="http://schemas.microsoft.com/office/drawing/2014/chart" uri="{C3380CC4-5D6E-409C-BE32-E72D297353CC}">
              <c16:uniqueId val="{00000000-A141-41C0-807A-D624CFAD81B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7582</c:v>
                </c:pt>
                <c:pt idx="5">
                  <c:v>6000</c:v>
                </c:pt>
                <c:pt idx="8">
                  <c:v>5993</c:v>
                </c:pt>
                <c:pt idx="11">
                  <c:v>5659</c:v>
                </c:pt>
                <c:pt idx="14">
                  <c:v>5337</c:v>
                </c:pt>
              </c:numCache>
            </c:numRef>
          </c:val>
          <c:extLst>
            <c:ext xmlns:c16="http://schemas.microsoft.com/office/drawing/2014/chart" uri="{C3380CC4-5D6E-409C-BE32-E72D297353CC}">
              <c16:uniqueId val="{00000001-A141-41C0-807A-D624CFAD81B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5432</c:v>
                </c:pt>
                <c:pt idx="5">
                  <c:v>6319</c:v>
                </c:pt>
                <c:pt idx="8">
                  <c:v>7385</c:v>
                </c:pt>
                <c:pt idx="11">
                  <c:v>7639</c:v>
                </c:pt>
                <c:pt idx="14">
                  <c:v>8053</c:v>
                </c:pt>
              </c:numCache>
            </c:numRef>
          </c:val>
          <c:extLst>
            <c:ext xmlns:c16="http://schemas.microsoft.com/office/drawing/2014/chart" uri="{C3380CC4-5D6E-409C-BE32-E72D297353CC}">
              <c16:uniqueId val="{00000002-A141-41C0-807A-D624CFAD81B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141-41C0-807A-D624CFAD81B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141-41C0-807A-D624CFAD81B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3</c:v>
                </c:pt>
                <c:pt idx="6">
                  <c:v>0</c:v>
                </c:pt>
                <c:pt idx="9">
                  <c:v>0</c:v>
                </c:pt>
                <c:pt idx="12">
                  <c:v>0</c:v>
                </c:pt>
              </c:numCache>
            </c:numRef>
          </c:val>
          <c:extLst>
            <c:ext xmlns:c16="http://schemas.microsoft.com/office/drawing/2014/chart" uri="{C3380CC4-5D6E-409C-BE32-E72D297353CC}">
              <c16:uniqueId val="{00000005-A141-41C0-807A-D624CFAD81B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1620</c:v>
                </c:pt>
                <c:pt idx="3">
                  <c:v>1532</c:v>
                </c:pt>
                <c:pt idx="6">
                  <c:v>1388</c:v>
                </c:pt>
                <c:pt idx="9">
                  <c:v>1450</c:v>
                </c:pt>
                <c:pt idx="12">
                  <c:v>1666</c:v>
                </c:pt>
              </c:numCache>
            </c:numRef>
          </c:val>
          <c:extLst>
            <c:ext xmlns:c16="http://schemas.microsoft.com/office/drawing/2014/chart" uri="{C3380CC4-5D6E-409C-BE32-E72D297353CC}">
              <c16:uniqueId val="{00000006-A141-41C0-807A-D624CFAD81B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141-41C0-807A-D624CFAD81B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6829</c:v>
                </c:pt>
                <c:pt idx="3">
                  <c:v>6375</c:v>
                </c:pt>
                <c:pt idx="6">
                  <c:v>6193</c:v>
                </c:pt>
                <c:pt idx="9">
                  <c:v>6212</c:v>
                </c:pt>
                <c:pt idx="12">
                  <c:v>6226</c:v>
                </c:pt>
              </c:numCache>
            </c:numRef>
          </c:val>
          <c:extLst>
            <c:ext xmlns:c16="http://schemas.microsoft.com/office/drawing/2014/chart" uri="{C3380CC4-5D6E-409C-BE32-E72D297353CC}">
              <c16:uniqueId val="{00000008-A141-41C0-807A-D624CFAD81B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50</c:v>
                </c:pt>
                <c:pt idx="3">
                  <c:v>219</c:v>
                </c:pt>
                <c:pt idx="6">
                  <c:v>223</c:v>
                </c:pt>
                <c:pt idx="9">
                  <c:v>240</c:v>
                </c:pt>
                <c:pt idx="12">
                  <c:v>747</c:v>
                </c:pt>
              </c:numCache>
            </c:numRef>
          </c:val>
          <c:extLst>
            <c:ext xmlns:c16="http://schemas.microsoft.com/office/drawing/2014/chart" uri="{C3380CC4-5D6E-409C-BE32-E72D297353CC}">
              <c16:uniqueId val="{00000009-A141-41C0-807A-D624CFAD81B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27588</c:v>
                </c:pt>
                <c:pt idx="3">
                  <c:v>27123</c:v>
                </c:pt>
                <c:pt idx="6">
                  <c:v>25964</c:v>
                </c:pt>
                <c:pt idx="9">
                  <c:v>24149</c:v>
                </c:pt>
                <c:pt idx="12">
                  <c:v>22880</c:v>
                </c:pt>
              </c:numCache>
            </c:numRef>
          </c:val>
          <c:extLst>
            <c:ext xmlns:c16="http://schemas.microsoft.com/office/drawing/2014/chart" uri="{C3380CC4-5D6E-409C-BE32-E72D297353CC}">
              <c16:uniqueId val="{0000000A-A141-41C0-807A-D624CFAD81B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1641</c:v>
                </c:pt>
                <c:pt idx="2">
                  <c:v>#N/A</c:v>
                </c:pt>
                <c:pt idx="3">
                  <c:v>#N/A</c:v>
                </c:pt>
                <c:pt idx="4">
                  <c:v>1756</c:v>
                </c:pt>
                <c:pt idx="5">
                  <c:v>#N/A</c:v>
                </c:pt>
                <c:pt idx="6">
                  <c:v>#N/A</c:v>
                </c:pt>
                <c:pt idx="7">
                  <c:v>186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141-41C0-807A-D624CFAD81B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2441</c:v>
                </c:pt>
                <c:pt idx="1">
                  <c:v>2663</c:v>
                </c:pt>
                <c:pt idx="2">
                  <c:v>2057</c:v>
                </c:pt>
              </c:numCache>
            </c:numRef>
          </c:val>
          <c:extLst>
            <c:ext xmlns:c16="http://schemas.microsoft.com/office/drawing/2014/chart" uri="{C3380CC4-5D6E-409C-BE32-E72D297353CC}">
              <c16:uniqueId val="{00000000-ACF3-428B-B0CB-E7354A77310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ACF3-428B-B0CB-E7354A77310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3993</c:v>
                </c:pt>
                <c:pt idx="1">
                  <c:v>3923</c:v>
                </c:pt>
                <c:pt idx="2">
                  <c:v>3881</c:v>
                </c:pt>
              </c:numCache>
            </c:numRef>
          </c:val>
          <c:extLst>
            <c:ext xmlns:c16="http://schemas.microsoft.com/office/drawing/2014/chart" uri="{C3380CC4-5D6E-409C-BE32-E72D297353CC}">
              <c16:uniqueId val="{00000002-ACF3-428B-B0CB-E7354A77310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北海道恵庭市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元利償還金等についてはいずれも前年度と横ばいである。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算入公債費等については下水道費、道路橋りょう費などの減により減額となっている。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今後は大型事業の影響もあり元利償還金が増加する見込みとなっているため、財政運営の基本指針に基づいた起債発行額の管理を行っていく。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満期一括償還地方債の借入は行っていない。</a:t>
          </a:r>
          <a:endParaRPr kumimoji="1" lang="en-US" altLang="ja-JP" sz="1000">
            <a:latin typeface="ＭＳ ゴシック" pitchFamily="49" charset="-128"/>
            <a:ea typeface="ＭＳ ゴシック" pitchFamily="49" charset="-128"/>
          </a:endParaRPr>
        </a:p>
        <a:p>
          <a:r>
            <a:rPr kumimoji="1" lang="ja-JP" altLang="en-US" sz="1000">
              <a:latin typeface="ＭＳ ゴシック" pitchFamily="49" charset="-128"/>
              <a:ea typeface="ＭＳ ゴシック" pitchFamily="49" charset="-128"/>
            </a:rPr>
            <a:t>　</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平成</a:t>
          </a:r>
          <a:r>
            <a:rPr kumimoji="1" lang="en-US" altLang="ja-JP" sz="1000">
              <a:latin typeface="ＭＳ ゴシック" pitchFamily="49" charset="-128"/>
              <a:ea typeface="ＭＳ ゴシック" pitchFamily="49" charset="-128"/>
            </a:rPr>
            <a:t>28</a:t>
          </a:r>
          <a:r>
            <a:rPr kumimoji="1" lang="ja-JP" altLang="en-US" sz="1000">
              <a:latin typeface="ＭＳ ゴシック" pitchFamily="49" charset="-128"/>
              <a:ea typeface="ＭＳ ゴシック" pitchFamily="49" charset="-128"/>
            </a:rPr>
            <a:t>年度より、減債基金を財政調整基金へ統合している。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北海道恵庭市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地方債現在高については、借入額が償還額を下回ったことにより減少した。また、前年度の決算剰余金を活用した財政調整基金への積立てを行い、充当可能基金が増加した。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一方で債務負担行為に基づく支出予定額については</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建設事業等を計上したことにより増加となったものの、結果的には将来負担比率は</a:t>
          </a:r>
          <a:r>
            <a:rPr kumimoji="1" lang="en-US" altLang="ja-JP" sz="1400">
              <a:latin typeface="ＭＳ ゴシック" pitchFamily="49" charset="-128"/>
              <a:ea typeface="ＭＳ ゴシック" pitchFamily="49" charset="-128"/>
            </a:rPr>
            <a:t>0</a:t>
          </a:r>
          <a:r>
            <a:rPr kumimoji="1" lang="ja-JP" altLang="en-US" sz="1400">
              <a:latin typeface="ＭＳ ゴシック" pitchFamily="49" charset="-128"/>
              <a:ea typeface="ＭＳ ゴシック" pitchFamily="49" charset="-128"/>
            </a:rPr>
            <a:t>を下回っている。</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北海道恵庭市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財政調整基金を財源として土地取得事業特別会計に属する定額運用基金の造成したことにより減少している。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財政運営の基本指針に基づいた財政調整基金の残高管理を行い、適切な積立て、支消を行うとともに、その他目的基金については寄附積立額を目安とした計画的な支障を行い、安定した財政運営を図る。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まちづくり推進基金：水と緑と花のまちづくりその他の本市まちづくりの推進も資する事業に充てる。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子育て基金　　　　：子育て事業も推進に資する事業に充てる。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まちづくり推進基金：各種充当可能事業実施に伴い、令和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万円取り崩したが、ふるさと納税の寄付額は約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万円にとどまったため、前年度比で約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子育て基金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各種充当可能事業実施に伴い、令和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万円取り崩したが、ふるさと納税の寄付額は約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なった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ため、前年度比で約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恵庭市の魅力発信を行い、ふるさと納税による寄付金の確保を図る。寄付金を財源に基金へ積立を行い、地域活性化につながる事業や社会福祉、子ども子育て事業等に基金の有効活用を図っていきたい。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財政調整基金を財源として土地取得事業特別会計に属する定額運用基金の造成したことにより減少している。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財政運営の基本指針に基づいた財政調整基金の残高管理を行い、適切な積立て、支消を行う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70,446
69,348
294.65
39,574,494
38,053,945
1,519,448
16,655,127
22,880,477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基準財政需要額においてはその他の教育費や社会福祉費が大幅な減少となった一方、こども子育て費が創設されたことや給与改定費が計上されたことなどにより増額となった。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基準財政収入額においては地方特例交付金に定額減税減収補てん特例交付金分が計上され大幅に増えたため増額となった。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単年では財政力指数は</a:t>
          </a:r>
          <a:r>
            <a:rPr kumimoji="1" lang="en-US" altLang="ja-JP" sz="1300">
              <a:latin typeface="ＭＳ Ｐゴシック" panose="020B0600070205080204" pitchFamily="50" charset="-128"/>
              <a:ea typeface="ＭＳ Ｐゴシック" panose="020B0600070205080204" pitchFamily="50" charset="-128"/>
            </a:rPr>
            <a:t>0.580</a:t>
          </a:r>
          <a:r>
            <a:rPr kumimoji="1" lang="ja-JP" altLang="en-US" sz="1300">
              <a:latin typeface="ＭＳ Ｐゴシック" panose="020B0600070205080204" pitchFamily="50" charset="-128"/>
              <a:ea typeface="ＭＳ Ｐゴシック" panose="020B0600070205080204" pitchFamily="50" charset="-128"/>
            </a:rPr>
            <a:t>となったが、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カ年平均の対象から外れた令和３年度単年の財政力指数</a:t>
          </a:r>
          <a:r>
            <a:rPr kumimoji="1" lang="en-US" altLang="ja-JP" sz="1300">
              <a:latin typeface="ＭＳ Ｐゴシック" panose="020B0600070205080204" pitchFamily="50" charset="-128"/>
              <a:ea typeface="ＭＳ Ｐゴシック" panose="020B0600070205080204" pitchFamily="50" charset="-128"/>
            </a:rPr>
            <a:t>0.579</a:t>
          </a:r>
          <a:r>
            <a:rPr kumimoji="1" lang="ja-JP" altLang="en-US" sz="1300">
              <a:latin typeface="ＭＳ Ｐゴシック" panose="020B0600070205080204" pitchFamily="50" charset="-128"/>
              <a:ea typeface="ＭＳ Ｐゴシック" panose="020B0600070205080204" pitchFamily="50" charset="-128"/>
            </a:rPr>
            <a:t>とほぼ同じであったことから、</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カ年平均では横ばいとなっている。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今後も歳出削減と自主財源の確保に努める。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166158</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物価高騰に伴う物件費の増加や障がい者福祉費、子育て支援推進費の増加等に伴う扶助費の増加等により経常的な経費が増加。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一方で地方交付税、地方特例交付金の増加などにより経常一般財源も増加となったものの、経常的な経費の増がこれを上回ったことにより経常収支比率は</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65</xdr:row>
      <xdr:rowOff>36830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88040"/>
          <a:ext cx="8382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45403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98804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11747</xdr:rowOff>
    </xdr:from>
    <xdr:to>
      <xdr:col>15</xdr:col>
      <xdr:colOff>82550</xdr:colOff>
      <xdr:row>64</xdr:row>
      <xdr:rowOff>45403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13097"/>
          <a:ext cx="8890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11747</xdr:rowOff>
    </xdr:from>
    <xdr:to>
      <xdr:col>11</xdr:col>
      <xdr:colOff>31750</xdr:colOff>
      <xdr:row>63</xdr:row>
      <xdr:rowOff>150495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13097"/>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153988</xdr:rowOff>
    </xdr:from>
    <xdr:to>
      <xdr:col>7</xdr:col>
      <xdr:colOff>31750</xdr:colOff>
      <xdr:row>64</xdr:row>
      <xdr:rowOff>84138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68915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166053</xdr:rowOff>
    </xdr:from>
    <xdr:to>
      <xdr:col>15</xdr:col>
      <xdr:colOff>133350</xdr:colOff>
      <xdr:row>64</xdr:row>
      <xdr:rowOff>96203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80980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5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132397</xdr:rowOff>
    </xdr:from>
    <xdr:to>
      <xdr:col>11</xdr:col>
      <xdr:colOff>82550</xdr:colOff>
      <xdr:row>63</xdr:row>
      <xdr:rowOff>62547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47324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84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99695</xdr:rowOff>
    </xdr:from>
    <xdr:to>
      <xdr:col>7</xdr:col>
      <xdr:colOff>31750</xdr:colOff>
      <xdr:row>64</xdr:row>
      <xdr:rowOff>29845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40022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66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伴う給与改定等により人件費が増加している。物件費においても収集運搬費や焼却施設管理運営事業費等の廃棄物処理関連経費の増加や、物価高騰の影響等により増加したことから人口一人当たり人件費・物件費等の決算額は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類似団体と比較すると決算額が高い傾向にあるため、行政改革や公共施設の集約化など、引き続きコストの見直しを進め歳出の抑制に努める。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69155</xdr:rowOff>
    </xdr:from>
    <xdr:to>
      <xdr:col>23</xdr:col>
      <xdr:colOff>133350</xdr:colOff>
      <xdr:row>81</xdr:row>
      <xdr:rowOff>83372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56605"/>
          <a:ext cx="838200" cy="1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156715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701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69155</xdr:rowOff>
    </xdr:from>
    <xdr:to>
      <xdr:col>19</xdr:col>
      <xdr:colOff>133350</xdr:colOff>
      <xdr:row>81</xdr:row>
      <xdr:rowOff>74296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56605"/>
          <a:ext cx="889000" cy="5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66706</xdr:rowOff>
    </xdr:from>
    <xdr:to>
      <xdr:col>15</xdr:col>
      <xdr:colOff>82550</xdr:colOff>
      <xdr:row>81</xdr:row>
      <xdr:rowOff>74296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54156"/>
          <a:ext cx="889000" cy="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42865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58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162798</xdr:rowOff>
    </xdr:from>
    <xdr:to>
      <xdr:col>11</xdr:col>
      <xdr:colOff>31750</xdr:colOff>
      <xdr:row>81</xdr:row>
      <xdr:rowOff>66706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78798"/>
          <a:ext cx="889000" cy="7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29274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57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61063</xdr:rowOff>
    </xdr:from>
    <xdr:to>
      <xdr:col>7</xdr:col>
      <xdr:colOff>31750</xdr:colOff>
      <xdr:row>80</xdr:row>
      <xdr:rowOff>162663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54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32572</xdr:rowOff>
    </xdr:from>
    <xdr:to>
      <xdr:col>23</xdr:col>
      <xdr:colOff>184150</xdr:colOff>
      <xdr:row>81</xdr:row>
      <xdr:rowOff>134172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2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4649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92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18355</xdr:rowOff>
    </xdr:from>
    <xdr:to>
      <xdr:col>19</xdr:col>
      <xdr:colOff>184150</xdr:colOff>
      <xdr:row>81</xdr:row>
      <xdr:rowOff>119955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104732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92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23496</xdr:rowOff>
    </xdr:from>
    <xdr:to>
      <xdr:col>15</xdr:col>
      <xdr:colOff>133350</xdr:colOff>
      <xdr:row>81</xdr:row>
      <xdr:rowOff>125096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1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109873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9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15906</xdr:rowOff>
    </xdr:from>
    <xdr:to>
      <xdr:col>11</xdr:col>
      <xdr:colOff>82550</xdr:colOff>
      <xdr:row>81</xdr:row>
      <xdr:rowOff>117506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0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102283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89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111998</xdr:rowOff>
    </xdr:from>
    <xdr:to>
      <xdr:col>7</xdr:col>
      <xdr:colOff>31750</xdr:colOff>
      <xdr:row>81</xdr:row>
      <xdr:rowOff>42148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2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26925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1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類似団体平均と比較するとやや低い水準となっている。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48079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80936"/>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48079</xdr:rowOff>
    </xdr:from>
    <xdr:to>
      <xdr:col>77</xdr:col>
      <xdr:colOff>44450</xdr:colOff>
      <xdr:row>84</xdr:row>
      <xdr:rowOff>117021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4498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99786</xdr:rowOff>
    </xdr:from>
    <xdr:to>
      <xdr:col>72</xdr:col>
      <xdr:colOff>203200</xdr:colOff>
      <xdr:row>84</xdr:row>
      <xdr:rowOff>117021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015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99786</xdr:rowOff>
    </xdr:from>
    <xdr:to>
      <xdr:col>68</xdr:col>
      <xdr:colOff>152400</xdr:colOff>
      <xdr:row>84</xdr:row>
      <xdr:rowOff>134257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015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116313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7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168729</xdr:rowOff>
    </xdr:from>
    <xdr:to>
      <xdr:col>77</xdr:col>
      <xdr:colOff>95250</xdr:colOff>
      <xdr:row>84</xdr:row>
      <xdr:rowOff>98879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109056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6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66221</xdr:rowOff>
    </xdr:from>
    <xdr:to>
      <xdr:col>73</xdr:col>
      <xdr:colOff>44450</xdr:colOff>
      <xdr:row>84</xdr:row>
      <xdr:rowOff>167821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152598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48986</xdr:rowOff>
    </xdr:from>
    <xdr:to>
      <xdr:col>68</xdr:col>
      <xdr:colOff>203200</xdr:colOff>
      <xdr:row>84</xdr:row>
      <xdr:rowOff>150586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定員管理計画に基づいた職員数の管理とともに、年齢構成バランスを踏まえた採用を継続し、今後も適正な組織体制の管理に努める。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77153</xdr:rowOff>
    </xdr:from>
    <xdr:to>
      <xdr:col>81</xdr:col>
      <xdr:colOff>44450</xdr:colOff>
      <xdr:row>61</xdr:row>
      <xdr:rowOff>83185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53560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83185</xdr:rowOff>
    </xdr:from>
    <xdr:to>
      <xdr:col>77</xdr:col>
      <xdr:colOff>44450</xdr:colOff>
      <xdr:row>61</xdr:row>
      <xdr:rowOff>101282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4163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101282</xdr:rowOff>
    </xdr:from>
    <xdr:to>
      <xdr:col>72</xdr:col>
      <xdr:colOff>203200</xdr:colOff>
      <xdr:row>61</xdr:row>
      <xdr:rowOff>101282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59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101282</xdr:rowOff>
    </xdr:from>
    <xdr:to>
      <xdr:col>68</xdr:col>
      <xdr:colOff>152400</xdr:colOff>
      <xdr:row>61</xdr:row>
      <xdr:rowOff>101282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59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169880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5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32385</xdr:rowOff>
    </xdr:from>
    <xdr:to>
      <xdr:col>77</xdr:col>
      <xdr:colOff>95250</xdr:colOff>
      <xdr:row>61</xdr:row>
      <xdr:rowOff>133985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50482</xdr:rowOff>
    </xdr:from>
    <xdr:to>
      <xdr:col>73</xdr:col>
      <xdr:colOff>44450</xdr:colOff>
      <xdr:row>61</xdr:row>
      <xdr:rowOff>152082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136859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50482</xdr:rowOff>
    </xdr:from>
    <xdr:to>
      <xdr:col>68</xdr:col>
      <xdr:colOff>203200</xdr:colOff>
      <xdr:row>61</xdr:row>
      <xdr:rowOff>152082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136859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50482</xdr:rowOff>
    </xdr:from>
    <xdr:to>
      <xdr:col>64</xdr:col>
      <xdr:colOff>152400</xdr:colOff>
      <xdr:row>61</xdr:row>
      <xdr:rowOff>152082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136859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9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過去に実施した大型事業の据置期間の終了に伴い、元利償還が開始されたことや公債費充当特定財源の減少により前年度比で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類似団体平均と比較して高い状況にあるが、大型事業完了により地方債の元利償還金が増加していることや新市街地の開発等により今後数年は上昇傾向になる見込み。</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引き続き償還と借入のバランスを考慮し健全な財政運営に努める。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124460</xdr:rowOff>
    </xdr:from>
    <xdr:to>
      <xdr:col>81</xdr:col>
      <xdr:colOff>44450</xdr:colOff>
      <xdr:row>42</xdr:row>
      <xdr:rowOff>1270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15391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124460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065433"/>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143087</xdr:rowOff>
    </xdr:from>
    <xdr:to>
      <xdr:col>72</xdr:col>
      <xdr:colOff>203200</xdr:colOff>
      <xdr:row>41</xdr:row>
      <xdr:rowOff>35983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0010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40</xdr:row>
      <xdr:rowOff>143087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9769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93997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12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68156</xdr:rowOff>
    </xdr:from>
    <xdr:to>
      <xdr:col>64</xdr:col>
      <xdr:colOff>152400</xdr:colOff>
      <xdr:row>40</xdr:row>
      <xdr:rowOff>169756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8483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については繰り上げ償還を実施するなどして借入額が償還額を下回ったことで減少している。また、前年度の決算剰余金を財政調整基金に積み立てを行ったことなどにより充当可能基金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この結果、将来負担比率は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今後も事業実施の適正化と平準化を図り継続して健全な財政運営に努める。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99302</xdr:rowOff>
    </xdr:from>
    <xdr:to>
      <xdr:col>72</xdr:col>
      <xdr:colOff>203200</xdr:colOff>
      <xdr:row>14</xdr:row>
      <xdr:rowOff>54247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401800" y="2328152"/>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53098</xdr:rowOff>
    </xdr:from>
    <xdr:to>
      <xdr:col>68</xdr:col>
      <xdr:colOff>152400</xdr:colOff>
      <xdr:row>14</xdr:row>
      <xdr:rowOff>54247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3512800" y="2453398"/>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40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96520</xdr:rowOff>
    </xdr:from>
    <xdr:to>
      <xdr:col>64</xdr:col>
      <xdr:colOff>152400</xdr:colOff>
      <xdr:row>15</xdr:row>
      <xdr:rowOff>26670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11447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48502</xdr:rowOff>
    </xdr:from>
    <xdr:to>
      <xdr:col>73</xdr:col>
      <xdr:colOff>44450</xdr:colOff>
      <xdr:row>13</xdr:row>
      <xdr:rowOff>150102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5240000" y="227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160279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04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3447</xdr:rowOff>
    </xdr:from>
    <xdr:to>
      <xdr:col>68</xdr:col>
      <xdr:colOff>203200</xdr:colOff>
      <xdr:row>14</xdr:row>
      <xdr:rowOff>105047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4351000" y="240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89824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490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2298</xdr:rowOff>
    </xdr:from>
    <xdr:to>
      <xdr:col>64</xdr:col>
      <xdr:colOff>152400</xdr:colOff>
      <xdr:row>14</xdr:row>
      <xdr:rowOff>103898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40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114075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17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70,446
69,348
294.65
39,574,494
38,053,945
1,519,448
16,655,127
22,880,477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経常一般財源の増加はあったものの、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人事院勧告に伴う給与改定により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職員給及び会計年度任用職員給与・報酬等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％の増加となった。類似団体との比較においては同数値となっている。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今後も定員管理計画に基づき、適正な定員管理に努める。</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56134</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997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56134</xdr:rowOff>
    </xdr:from>
    <xdr:to>
      <xdr:col>19</xdr:col>
      <xdr:colOff>187325</xdr:colOff>
      <xdr:row>37</xdr:row>
      <xdr:rowOff>60706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99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56134</xdr:rowOff>
    </xdr:from>
    <xdr:to>
      <xdr:col>15</xdr:col>
      <xdr:colOff>98425</xdr:colOff>
      <xdr:row>37</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99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56134</xdr:rowOff>
    </xdr:from>
    <xdr:to>
      <xdr:col>11</xdr:col>
      <xdr:colOff>9525</xdr:colOff>
      <xdr:row>37</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9978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5334</xdr:rowOff>
    </xdr:from>
    <xdr:to>
      <xdr:col>6</xdr:col>
      <xdr:colOff>171450</xdr:colOff>
      <xdr:row>37</xdr:row>
      <xdr:rowOff>106934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117111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xdr:rowOff>
    </xdr:from>
    <xdr:to>
      <xdr:col>20</xdr:col>
      <xdr:colOff>38100</xdr:colOff>
      <xdr:row>37</xdr:row>
      <xdr:rowOff>106934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9906</xdr:rowOff>
    </xdr:from>
    <xdr:to>
      <xdr:col>15</xdr:col>
      <xdr:colOff>149225</xdr:colOff>
      <xdr:row>37</xdr:row>
      <xdr:rowOff>111506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96283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xdr:rowOff>
    </xdr:from>
    <xdr:to>
      <xdr:col>11</xdr:col>
      <xdr:colOff>60325</xdr:colOff>
      <xdr:row>37</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91711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予防費、清掃費の増加のほか、物価高騰による影響による物件費の増加により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今後も物価高騰の影響は継続するものと考えられるので増加傾向は継続すると見込んでいる。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79375</xdr:rowOff>
    </xdr:from>
    <xdr:to>
      <xdr:col>82</xdr:col>
      <xdr:colOff>107950</xdr:colOff>
      <xdr:row>18</xdr:row>
      <xdr:rowOff>107950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94025"/>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50800</xdr:rowOff>
    </xdr:from>
    <xdr:to>
      <xdr:col>78</xdr:col>
      <xdr:colOff>69850</xdr:colOff>
      <xdr:row>17</xdr:row>
      <xdr:rowOff>79375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9654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12700</xdr:rowOff>
    </xdr:from>
    <xdr:to>
      <xdr:col>73</xdr:col>
      <xdr:colOff>180975</xdr:colOff>
      <xdr:row>17</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27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12700</xdr:rowOff>
    </xdr:from>
    <xdr:to>
      <xdr:col>69</xdr:col>
      <xdr:colOff>92075</xdr:colOff>
      <xdr:row>17</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27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123825</xdr:rowOff>
    </xdr:from>
    <xdr:to>
      <xdr:col>65</xdr:col>
      <xdr:colOff>53975</xdr:colOff>
      <xdr:row>16</xdr:row>
      <xdr:rowOff>53975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9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64152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57150</xdr:rowOff>
    </xdr:from>
    <xdr:to>
      <xdr:col>82</xdr:col>
      <xdr:colOff>158750</xdr:colOff>
      <xdr:row>18</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29227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11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28575</xdr:rowOff>
    </xdr:from>
    <xdr:to>
      <xdr:col>78</xdr:col>
      <xdr:colOff>120650</xdr:colOff>
      <xdr:row>17</xdr:row>
      <xdr:rowOff>130175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114952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2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0</xdr:rowOff>
    </xdr:from>
    <xdr:to>
      <xdr:col>74</xdr:col>
      <xdr:colOff>31750</xdr:colOff>
      <xdr:row>17</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1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133350</xdr:rowOff>
    </xdr:from>
    <xdr:to>
      <xdr:col>69</xdr:col>
      <xdr:colOff>142875</xdr:colOff>
      <xdr:row>17</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7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障がい者福祉費、子育て支援推進費等の増により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％の増加となった。類似団体との比較においては概ね同程度となっている。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今後はこれらの経費のほか、高齢化の進展等により扶助費は増加傾向となる見込み。</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79375</xdr:rowOff>
    </xdr:from>
    <xdr:to>
      <xdr:col>24</xdr:col>
      <xdr:colOff>25400</xdr:colOff>
      <xdr:row>56</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337675"/>
          <a:ext cx="838200" cy="352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79375</xdr:rowOff>
    </xdr:from>
    <xdr:to>
      <xdr:col>19</xdr:col>
      <xdr:colOff>187325</xdr:colOff>
      <xdr:row>55</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93376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31750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04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146050</xdr:rowOff>
    </xdr:from>
    <xdr:to>
      <xdr:col>11</xdr:col>
      <xdr:colOff>9525</xdr:colOff>
      <xdr:row>55</xdr:row>
      <xdr:rowOff>31750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4043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19702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62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28575</xdr:rowOff>
    </xdr:from>
    <xdr:to>
      <xdr:col>20</xdr:col>
      <xdr:colOff>38100</xdr:colOff>
      <xdr:row>54</xdr:row>
      <xdr:rowOff>130175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8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140352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5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後期高齢者医療特別会計や介護保険特別会計への繰出金が増加しているものの、地方特例交付金や地方交付税の増加により経常一般財源の増が大きかったため、その他の経費については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今後、施設の老朽化等による維持補修費の増加が懸念されることから、施設の集約化や民間活力により、公共施設の維持管理費用の削減に努める。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37846</xdr:rowOff>
    </xdr:from>
    <xdr:to>
      <xdr:col>82</xdr:col>
      <xdr:colOff>107950</xdr:colOff>
      <xdr:row>59</xdr:row>
      <xdr:rowOff>92710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1533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65278</xdr:rowOff>
    </xdr:from>
    <xdr:to>
      <xdr:col>78</xdr:col>
      <xdr:colOff>69850</xdr:colOff>
      <xdr:row>59</xdr:row>
      <xdr:rowOff>92710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808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xdr:rowOff>
    </xdr:from>
    <xdr:to>
      <xdr:col>73</xdr:col>
      <xdr:colOff>180975</xdr:colOff>
      <xdr:row>59</xdr:row>
      <xdr:rowOff>65278</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1168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37846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1168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46482</xdr:rowOff>
    </xdr:from>
    <xdr:to>
      <xdr:col>65</xdr:col>
      <xdr:colOff>53975</xdr:colOff>
      <xdr:row>57</xdr:row>
      <xdr:rowOff>148082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158259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8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158496</xdr:rowOff>
    </xdr:from>
    <xdr:to>
      <xdr:col>82</xdr:col>
      <xdr:colOff>158750</xdr:colOff>
      <xdr:row>59</xdr:row>
      <xdr:rowOff>88646</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130573</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7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41910</xdr:rowOff>
    </xdr:from>
    <xdr:to>
      <xdr:col>78</xdr:col>
      <xdr:colOff>120650</xdr:colOff>
      <xdr:row>59</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14478</xdr:rowOff>
    </xdr:from>
    <xdr:to>
      <xdr:col>74</xdr:col>
      <xdr:colOff>31750</xdr:colOff>
      <xdr:row>59</xdr:row>
      <xdr:rowOff>116078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100855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21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158496</xdr:rowOff>
    </xdr:from>
    <xdr:to>
      <xdr:col>65</xdr:col>
      <xdr:colOff>53975</xdr:colOff>
      <xdr:row>59</xdr:row>
      <xdr:rowOff>88646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73423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8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基金対象事業に対し基金充当額を増加させたことにより経常一般財源の負担を減少させたため、</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補助金等については、社会情勢の変化に合わせた見直しが必要であることから、交付団体との協議を継続していく。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1270</xdr:rowOff>
    </xdr:from>
    <xdr:to>
      <xdr:col>82</xdr:col>
      <xdr:colOff>107950</xdr:colOff>
      <xdr:row>35</xdr:row>
      <xdr:rowOff>88138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002020"/>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65278</xdr:rowOff>
    </xdr:from>
    <xdr:to>
      <xdr:col>78</xdr:col>
      <xdr:colOff>69850</xdr:colOff>
      <xdr:row>35</xdr:row>
      <xdr:rowOff>88138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660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60706</xdr:rowOff>
    </xdr:from>
    <xdr:to>
      <xdr:col>73</xdr:col>
      <xdr:colOff>180975</xdr:colOff>
      <xdr:row>35</xdr:row>
      <xdr:rowOff>65278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614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60706</xdr:rowOff>
    </xdr:from>
    <xdr:to>
      <xdr:col>69</xdr:col>
      <xdr:colOff>92075</xdr:colOff>
      <xdr:row>35</xdr:row>
      <xdr:rowOff>78994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614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30497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37338</xdr:rowOff>
    </xdr:from>
    <xdr:to>
      <xdr:col>78</xdr:col>
      <xdr:colOff>120650</xdr:colOff>
      <xdr:row>35</xdr:row>
      <xdr:rowOff>138938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149115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06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9906</xdr:rowOff>
    </xdr:from>
    <xdr:to>
      <xdr:col>69</xdr:col>
      <xdr:colOff>142875</xdr:colOff>
      <xdr:row>35</xdr:row>
      <xdr:rowOff>111506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121683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7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28194</xdr:rowOff>
    </xdr:from>
    <xdr:to>
      <xdr:col>65</xdr:col>
      <xdr:colOff>53975</xdr:colOff>
      <xdr:row>35</xdr:row>
      <xdr:rowOff>129794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139971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公債費の決算額は令和５年度とほぼ同額であったが、経常一般財源の増加により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％の減少となった。今後は新市街地の開発など建設市債は増加傾向となる見込み。</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建設市債の発行については財政運営の基本指針に基づいた適正な管理を行う。</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123189</xdr:rowOff>
    </xdr:from>
    <xdr:to>
      <xdr:col>24</xdr:col>
      <xdr:colOff>25400</xdr:colOff>
      <xdr:row>77</xdr:row>
      <xdr:rowOff>168911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248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168911</xdr:rowOff>
    </xdr:from>
    <xdr:to>
      <xdr:col>19</xdr:col>
      <xdr:colOff>187325</xdr:colOff>
      <xdr:row>78</xdr:row>
      <xdr:rowOff>12700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705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69850</xdr:rowOff>
    </xdr:from>
    <xdr:to>
      <xdr:col>15</xdr:col>
      <xdr:colOff>98425</xdr:colOff>
      <xdr:row>78</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71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69850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225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44466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118111</xdr:rowOff>
    </xdr:from>
    <xdr:to>
      <xdr:col>20</xdr:col>
      <xdr:colOff>38100</xdr:colOff>
      <xdr:row>78</xdr:row>
      <xdr:rowOff>48261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33038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19050</xdr:rowOff>
    </xdr:from>
    <xdr:to>
      <xdr:col>11</xdr:col>
      <xdr:colOff>60325</xdr:colOff>
      <xdr:row>77</xdr:row>
      <xdr:rowOff>120650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105427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職員給与等の人件費の上昇や物価高騰の影響による物件費の上昇、さらには扶助費も増加したことにより</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これらは今後も増加傾向が続くと予想されることから行政改革等による業務の効率化や公共施設マネジメントの推進を図り、限られた一般財源を有効に活用していく。</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42418</xdr:rowOff>
    </xdr:from>
    <xdr:to>
      <xdr:col>82</xdr:col>
      <xdr:colOff>107950</xdr:colOff>
      <xdr:row>76</xdr:row>
      <xdr:rowOff>44704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901168"/>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146575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0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42418</xdr:rowOff>
    </xdr:from>
    <xdr:to>
      <xdr:col>78</xdr:col>
      <xdr:colOff>69850</xdr:colOff>
      <xdr:row>75</xdr:row>
      <xdr:rowOff>56134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9011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140716</xdr:rowOff>
    </xdr:from>
    <xdr:to>
      <xdr:col>73</xdr:col>
      <xdr:colOff>180975</xdr:colOff>
      <xdr:row>75</xdr:row>
      <xdr:rowOff>56134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2801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140716</xdr:rowOff>
    </xdr:from>
    <xdr:to>
      <xdr:col>69</xdr:col>
      <xdr:colOff>92075</xdr:colOff>
      <xdr:row>75</xdr:row>
      <xdr:rowOff>101854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2801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60198</xdr:rowOff>
    </xdr:from>
    <xdr:to>
      <xdr:col>65</xdr:col>
      <xdr:colOff>53975</xdr:colOff>
      <xdr:row>75</xdr:row>
      <xdr:rowOff>161798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1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05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165354</xdr:rowOff>
    </xdr:from>
    <xdr:to>
      <xdr:col>82</xdr:col>
      <xdr:colOff>158750</xdr:colOff>
      <xdr:row>76</xdr:row>
      <xdr:rowOff>95504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10431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163068</xdr:rowOff>
    </xdr:from>
    <xdr:to>
      <xdr:col>78</xdr:col>
      <xdr:colOff>120650</xdr:colOff>
      <xdr:row>75</xdr:row>
      <xdr:rowOff>93218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103395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619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5334</xdr:rowOff>
    </xdr:from>
    <xdr:to>
      <xdr:col>74</xdr:col>
      <xdr:colOff>31750</xdr:colOff>
      <xdr:row>75</xdr:row>
      <xdr:rowOff>106934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117111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3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89916</xdr:rowOff>
    </xdr:from>
    <xdr:to>
      <xdr:col>69</xdr:col>
      <xdr:colOff>142875</xdr:colOff>
      <xdr:row>75</xdr:row>
      <xdr:rowOff>20066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4843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6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51054</xdr:rowOff>
    </xdr:from>
    <xdr:to>
      <xdr:col>65</xdr:col>
      <xdr:colOff>53975</xdr:colOff>
      <xdr:row>75</xdr:row>
      <xdr:rowOff>152654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162831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129121</xdr:rowOff>
    </xdr:from>
    <xdr:to>
      <xdr:col>29</xdr:col>
      <xdr:colOff>127000</xdr:colOff>
      <xdr:row>20</xdr:row>
      <xdr:rowOff>6248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34296"/>
          <a:ext cx="647700" cy="48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6248</xdr:rowOff>
    </xdr:from>
    <xdr:to>
      <xdr:col>26</xdr:col>
      <xdr:colOff>50800</xdr:colOff>
      <xdr:row>20</xdr:row>
      <xdr:rowOff>21717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82873"/>
          <a:ext cx="698500" cy="15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20510</xdr:rowOff>
    </xdr:from>
    <xdr:to>
      <xdr:col>22</xdr:col>
      <xdr:colOff>114300</xdr:colOff>
      <xdr:row>20</xdr:row>
      <xdr:rowOff>21717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97135"/>
          <a:ext cx="698500" cy="1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19990</xdr:rowOff>
    </xdr:from>
    <xdr:to>
      <xdr:col>18</xdr:col>
      <xdr:colOff>177800</xdr:colOff>
      <xdr:row>20</xdr:row>
      <xdr:rowOff>20510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96615"/>
          <a:ext cx="698500" cy="5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58445</xdr:rowOff>
    </xdr:from>
    <xdr:to>
      <xdr:col>15</xdr:col>
      <xdr:colOff>101600</xdr:colOff>
      <xdr:row>19</xdr:row>
      <xdr:rowOff>160045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63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170222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78321</xdr:rowOff>
    </xdr:from>
    <xdr:to>
      <xdr:col>29</xdr:col>
      <xdr:colOff>177800</xdr:colOff>
      <xdr:row>20</xdr:row>
      <xdr:rowOff>8471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83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50398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5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126898</xdr:rowOff>
    </xdr:from>
    <xdr:to>
      <xdr:col>26</xdr:col>
      <xdr:colOff>101600</xdr:colOff>
      <xdr:row>20</xdr:row>
      <xdr:rowOff>57048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32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41825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18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142367</xdr:rowOff>
    </xdr:from>
    <xdr:to>
      <xdr:col>22</xdr:col>
      <xdr:colOff>165100</xdr:colOff>
      <xdr:row>20</xdr:row>
      <xdr:rowOff>72517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47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57294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33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141160</xdr:rowOff>
    </xdr:from>
    <xdr:to>
      <xdr:col>19</xdr:col>
      <xdr:colOff>38100</xdr:colOff>
      <xdr:row>20</xdr:row>
      <xdr:rowOff>71310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46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56087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32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140640</xdr:rowOff>
    </xdr:from>
    <xdr:to>
      <xdr:col>15</xdr:col>
      <xdr:colOff>101600</xdr:colOff>
      <xdr:row>20</xdr:row>
      <xdr:rowOff>70790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45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55567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121187</xdr:rowOff>
    </xdr:from>
    <xdr:to>
      <xdr:col>29</xdr:col>
      <xdr:colOff>127000</xdr:colOff>
      <xdr:row>35</xdr:row>
      <xdr:rowOff>150676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31537"/>
          <a:ext cx="647700" cy="29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14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150676</xdr:rowOff>
    </xdr:from>
    <xdr:to>
      <xdr:col>26</xdr:col>
      <xdr:colOff>50800</xdr:colOff>
      <xdr:row>35</xdr:row>
      <xdr:rowOff>188264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61026"/>
          <a:ext cx="698500" cy="37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311853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22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188264</xdr:rowOff>
    </xdr:from>
    <xdr:to>
      <xdr:col>22</xdr:col>
      <xdr:colOff>114300</xdr:colOff>
      <xdr:row>35</xdr:row>
      <xdr:rowOff>279672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98614"/>
          <a:ext cx="698500" cy="91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306236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1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279672</xdr:rowOff>
    </xdr:from>
    <xdr:to>
      <xdr:col>18</xdr:col>
      <xdr:colOff>177800</xdr:colOff>
      <xdr:row>36</xdr:row>
      <xdr:rowOff>35952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90022"/>
          <a:ext cx="698500" cy="99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238768</xdr:rowOff>
    </xdr:from>
    <xdr:to>
      <xdr:col>15</xdr:col>
      <xdr:colOff>101600</xdr:colOff>
      <xdr:row>35</xdr:row>
      <xdr:rowOff>340368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7645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70387</xdr:rowOff>
    </xdr:from>
    <xdr:to>
      <xdr:col>29</xdr:col>
      <xdr:colOff>177800</xdr:colOff>
      <xdr:row>35</xdr:row>
      <xdr:rowOff>171987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807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258364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2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99876</xdr:rowOff>
    </xdr:from>
    <xdr:to>
      <xdr:col>26</xdr:col>
      <xdr:colOff>101600</xdr:colOff>
      <xdr:row>35</xdr:row>
      <xdr:rowOff>201476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10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211653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79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137464</xdr:rowOff>
    </xdr:from>
    <xdr:to>
      <xdr:col>22</xdr:col>
      <xdr:colOff>165100</xdr:colOff>
      <xdr:row>35</xdr:row>
      <xdr:rowOff>239064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47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249241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1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228872</xdr:rowOff>
    </xdr:from>
    <xdr:to>
      <xdr:col>19</xdr:col>
      <xdr:colOff>38100</xdr:colOff>
      <xdr:row>35</xdr:row>
      <xdr:rowOff>330472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39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340649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60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328052</xdr:rowOff>
    </xdr:from>
    <xdr:to>
      <xdr:col>15</xdr:col>
      <xdr:colOff>101600</xdr:colOff>
      <xdr:row>36</xdr:row>
      <xdr:rowOff>86752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38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71529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2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70,446
69,348
294.65
39,574,494
38,053,945
1,519,448
16,655,127
22,880,477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163491</xdr:rowOff>
    </xdr:from>
    <xdr:to>
      <xdr:col>24</xdr:col>
      <xdr:colOff>63500</xdr:colOff>
      <xdr:row>37</xdr:row>
      <xdr:rowOff>48032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35691"/>
          <a:ext cx="838200" cy="5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33825</xdr:rowOff>
    </xdr:from>
    <xdr:to>
      <xdr:col>19</xdr:col>
      <xdr:colOff>177800</xdr:colOff>
      <xdr:row>37</xdr:row>
      <xdr:rowOff>48032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77475"/>
          <a:ext cx="889000" cy="1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15374</xdr:rowOff>
    </xdr:from>
    <xdr:to>
      <xdr:col>15</xdr:col>
      <xdr:colOff>50800</xdr:colOff>
      <xdr:row>37</xdr:row>
      <xdr:rowOff>33825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59024"/>
          <a:ext cx="889000" cy="1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15374</xdr:rowOff>
    </xdr:from>
    <xdr:to>
      <xdr:col>10</xdr:col>
      <xdr:colOff>114300</xdr:colOff>
      <xdr:row>37</xdr:row>
      <xdr:rowOff>34332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59024"/>
          <a:ext cx="889000" cy="1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10294</xdr:rowOff>
    </xdr:from>
    <xdr:to>
      <xdr:col>6</xdr:col>
      <xdr:colOff>38100</xdr:colOff>
      <xdr:row>37</xdr:row>
      <xdr:rowOff>111894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103021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112691</xdr:rowOff>
    </xdr:from>
    <xdr:to>
      <xdr:col>24</xdr:col>
      <xdr:colOff>114300</xdr:colOff>
      <xdr:row>37</xdr:row>
      <xdr:rowOff>42841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91118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6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168682</xdr:rowOff>
    </xdr:from>
    <xdr:to>
      <xdr:col>20</xdr:col>
      <xdr:colOff>38100</xdr:colOff>
      <xdr:row>37</xdr:row>
      <xdr:rowOff>98832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89959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3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154475</xdr:rowOff>
    </xdr:from>
    <xdr:to>
      <xdr:col>15</xdr:col>
      <xdr:colOff>101600</xdr:colOff>
      <xdr:row>37</xdr:row>
      <xdr:rowOff>84625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75752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1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136024</xdr:rowOff>
    </xdr:from>
    <xdr:to>
      <xdr:col>10</xdr:col>
      <xdr:colOff>165100</xdr:colOff>
      <xdr:row>37</xdr:row>
      <xdr:rowOff>66174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0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82701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8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154982</xdr:rowOff>
    </xdr:from>
    <xdr:to>
      <xdr:col>6</xdr:col>
      <xdr:colOff>38100</xdr:colOff>
      <xdr:row>37</xdr:row>
      <xdr:rowOff>85132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2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101659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169131</xdr:rowOff>
    </xdr:from>
    <xdr:to>
      <xdr:col>24</xdr:col>
      <xdr:colOff>63500</xdr:colOff>
      <xdr:row>58</xdr:row>
      <xdr:rowOff>3797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41781"/>
          <a:ext cx="838200" cy="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131884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904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160558</xdr:rowOff>
    </xdr:from>
    <xdr:to>
      <xdr:col>19</xdr:col>
      <xdr:colOff>177800</xdr:colOff>
      <xdr:row>58</xdr:row>
      <xdr:rowOff>3797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33208"/>
          <a:ext cx="889000" cy="1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93345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100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160558</xdr:rowOff>
    </xdr:from>
    <xdr:to>
      <xdr:col>15</xdr:col>
      <xdr:colOff>50800</xdr:colOff>
      <xdr:row>58</xdr:row>
      <xdr:rowOff>7413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33208"/>
          <a:ext cx="889000" cy="1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1002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7413</xdr:rowOff>
    </xdr:from>
    <xdr:to>
      <xdr:col>10</xdr:col>
      <xdr:colOff>114300</xdr:colOff>
      <xdr:row>58</xdr:row>
      <xdr:rowOff>56513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51513"/>
          <a:ext cx="889000" cy="4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97245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25953</xdr:rowOff>
    </xdr:from>
    <xdr:to>
      <xdr:col>6</xdr:col>
      <xdr:colOff>38100</xdr:colOff>
      <xdr:row>58</xdr:row>
      <xdr:rowOff>127553</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118680</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6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118331</xdr:rowOff>
    </xdr:from>
    <xdr:to>
      <xdr:col>24</xdr:col>
      <xdr:colOff>114300</xdr:colOff>
      <xdr:row>58</xdr:row>
      <xdr:rowOff>48481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9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141208</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4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124447</xdr:rowOff>
    </xdr:from>
    <xdr:to>
      <xdr:col>20</xdr:col>
      <xdr:colOff>38100</xdr:colOff>
      <xdr:row>58</xdr:row>
      <xdr:rowOff>54597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71124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109758</xdr:rowOff>
    </xdr:from>
    <xdr:to>
      <xdr:col>15</xdr:col>
      <xdr:colOff>101600</xdr:colOff>
      <xdr:row>58</xdr:row>
      <xdr:rowOff>39908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8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56435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128063</xdr:rowOff>
    </xdr:from>
    <xdr:to>
      <xdr:col>10</xdr:col>
      <xdr:colOff>165100</xdr:colOff>
      <xdr:row>58</xdr:row>
      <xdr:rowOff>58213</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74740</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7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5713</xdr:rowOff>
    </xdr:from>
    <xdr:to>
      <xdr:col>6</xdr:col>
      <xdr:colOff>38100</xdr:colOff>
      <xdr:row>58</xdr:row>
      <xdr:rowOff>107313</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4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123840</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72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59499</xdr:rowOff>
    </xdr:from>
    <xdr:to>
      <xdr:col>24</xdr:col>
      <xdr:colOff>63500</xdr:colOff>
      <xdr:row>75</xdr:row>
      <xdr:rowOff>109525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2918249"/>
          <a:ext cx="838200" cy="5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59499</xdr:rowOff>
    </xdr:from>
    <xdr:to>
      <xdr:col>19</xdr:col>
      <xdr:colOff>177800</xdr:colOff>
      <xdr:row>75</xdr:row>
      <xdr:rowOff>120803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2918249"/>
          <a:ext cx="889000" cy="6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6350</xdr:rowOff>
    </xdr:from>
    <xdr:to>
      <xdr:col>15</xdr:col>
      <xdr:colOff>50800</xdr:colOff>
      <xdr:row>75</xdr:row>
      <xdr:rowOff>120803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2865100"/>
          <a:ext cx="889000" cy="11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93160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46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6350</xdr:rowOff>
    </xdr:from>
    <xdr:to>
      <xdr:col>10</xdr:col>
      <xdr:colOff>114300</xdr:colOff>
      <xdr:row>76</xdr:row>
      <xdr:rowOff>75312</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2865100"/>
          <a:ext cx="889000" cy="24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92663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167920</xdr:rowOff>
    </xdr:from>
    <xdr:to>
      <xdr:col>6</xdr:col>
      <xdr:colOff>38100</xdr:colOff>
      <xdr:row>78</xdr:row>
      <xdr:rowOff>98070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89197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58725</xdr:rowOff>
    </xdr:from>
    <xdr:to>
      <xdr:col>24</xdr:col>
      <xdr:colOff>114300</xdr:colOff>
      <xdr:row>75</xdr:row>
      <xdr:rowOff>160325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291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81602</xdr:rowOff>
    </xdr:from>
    <xdr:ext cx="534377"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76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8699</xdr:rowOff>
    </xdr:from>
    <xdr:to>
      <xdr:col>20</xdr:col>
      <xdr:colOff>38100</xdr:colOff>
      <xdr:row>75</xdr:row>
      <xdr:rowOff>110299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286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126826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30111" y="1264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70003</xdr:rowOff>
    </xdr:from>
    <xdr:to>
      <xdr:col>15</xdr:col>
      <xdr:colOff>101600</xdr:colOff>
      <xdr:row>76</xdr:row>
      <xdr:rowOff>152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29287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16680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1111" y="1270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127000</xdr:rowOff>
    </xdr:from>
    <xdr:to>
      <xdr:col>10</xdr:col>
      <xdr:colOff>165100</xdr:colOff>
      <xdr:row>75</xdr:row>
      <xdr:rowOff>57150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281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73677</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2111" y="1258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24512</xdr:rowOff>
    </xdr:from>
    <xdr:to>
      <xdr:col>6</xdr:col>
      <xdr:colOff>38100</xdr:colOff>
      <xdr:row>76</xdr:row>
      <xdr:rowOff>126112</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0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142638</xdr:rowOff>
    </xdr:from>
    <xdr:ext cx="534377"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63111" y="1282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65579</xdr:rowOff>
    </xdr:from>
    <xdr:to>
      <xdr:col>24</xdr:col>
      <xdr:colOff>63500</xdr:colOff>
      <xdr:row>98</xdr:row>
      <xdr:rowOff>6176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96229"/>
          <a:ext cx="838200" cy="11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6176</xdr:rowOff>
    </xdr:from>
    <xdr:to>
      <xdr:col>19</xdr:col>
      <xdr:colOff>177800</xdr:colOff>
      <xdr:row>98</xdr:row>
      <xdr:rowOff>109307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808276"/>
          <a:ext cx="889000" cy="10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147538</xdr:rowOff>
    </xdr:from>
    <xdr:to>
      <xdr:col>15</xdr:col>
      <xdr:colOff>50800</xdr:colOff>
      <xdr:row>98</xdr:row>
      <xdr:rowOff>109307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78188"/>
          <a:ext cx="889000" cy="133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147538</xdr:rowOff>
    </xdr:from>
    <xdr:to>
      <xdr:col>10</xdr:col>
      <xdr:colOff>114300</xdr:colOff>
      <xdr:row>99</xdr:row>
      <xdr:rowOff>99902</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78188"/>
          <a:ext cx="889000" cy="29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104640</xdr:rowOff>
    </xdr:from>
    <xdr:to>
      <xdr:col>6</xdr:col>
      <xdr:colOff>38100</xdr:colOff>
      <xdr:row>99</xdr:row>
      <xdr:rowOff>34790</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9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51317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68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14779</xdr:rowOff>
    </xdr:from>
    <xdr:to>
      <xdr:col>24</xdr:col>
      <xdr:colOff>114300</xdr:colOff>
      <xdr:row>97</xdr:row>
      <xdr:rowOff>116379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164656</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2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126826</xdr:rowOff>
    </xdr:from>
    <xdr:to>
      <xdr:col>20</xdr:col>
      <xdr:colOff>38100</xdr:colOff>
      <xdr:row>98</xdr:row>
      <xdr:rowOff>56976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5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48103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5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58507</xdr:rowOff>
    </xdr:from>
    <xdr:to>
      <xdr:col>15</xdr:col>
      <xdr:colOff>101600</xdr:colOff>
      <xdr:row>98</xdr:row>
      <xdr:rowOff>160107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6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151234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5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96738</xdr:rowOff>
    </xdr:from>
    <xdr:to>
      <xdr:col>10</xdr:col>
      <xdr:colOff>165100</xdr:colOff>
      <xdr:row>98</xdr:row>
      <xdr:rowOff>26888</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2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18015</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20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49102</xdr:rowOff>
    </xdr:from>
    <xdr:to>
      <xdr:col>6</xdr:col>
      <xdr:colOff>38100</xdr:colOff>
      <xdr:row>99</xdr:row>
      <xdr:rowOff>150702</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702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141829</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71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68704</xdr:rowOff>
    </xdr:from>
    <xdr:to>
      <xdr:col>55</xdr:col>
      <xdr:colOff>0</xdr:colOff>
      <xdr:row>36</xdr:row>
      <xdr:rowOff>68880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40904"/>
          <a:ext cx="8382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44595</xdr:rowOff>
    </xdr:from>
    <xdr:to>
      <xdr:col>50</xdr:col>
      <xdr:colOff>114300</xdr:colOff>
      <xdr:row>36</xdr:row>
      <xdr:rowOff>68704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216795"/>
          <a:ext cx="889000" cy="2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157462</xdr:rowOff>
    </xdr:from>
    <xdr:to>
      <xdr:col>45</xdr:col>
      <xdr:colOff>177800</xdr:colOff>
      <xdr:row>36</xdr:row>
      <xdr:rowOff>44595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158212"/>
          <a:ext cx="889000" cy="5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39269</xdr:rowOff>
    </xdr:from>
    <xdr:to>
      <xdr:col>41</xdr:col>
      <xdr:colOff>50800</xdr:colOff>
      <xdr:row>35</xdr:row>
      <xdr:rowOff>157462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25669"/>
          <a:ext cx="889000" cy="63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16053</xdr:rowOff>
    </xdr:from>
    <xdr:to>
      <xdr:col>36</xdr:col>
      <xdr:colOff>165100</xdr:colOff>
      <xdr:row>32</xdr:row>
      <xdr:rowOff>117653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108780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18080</xdr:rowOff>
    </xdr:from>
    <xdr:to>
      <xdr:col>55</xdr:col>
      <xdr:colOff>50800</xdr:colOff>
      <xdr:row>36</xdr:row>
      <xdr:rowOff>119680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9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40957</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4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17904</xdr:rowOff>
    </xdr:from>
    <xdr:to>
      <xdr:col>50</xdr:col>
      <xdr:colOff>165100</xdr:colOff>
      <xdr:row>36</xdr:row>
      <xdr:rowOff>119504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9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136031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6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165245</xdr:rowOff>
    </xdr:from>
    <xdr:to>
      <xdr:col>46</xdr:col>
      <xdr:colOff>38100</xdr:colOff>
      <xdr:row>36</xdr:row>
      <xdr:rowOff>95395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111922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106662</xdr:rowOff>
    </xdr:from>
    <xdr:to>
      <xdr:col>41</xdr:col>
      <xdr:colOff>101600</xdr:colOff>
      <xdr:row>36</xdr:row>
      <xdr:rowOff>36812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10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53339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88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159919</xdr:rowOff>
    </xdr:from>
    <xdr:to>
      <xdr:col>36</xdr:col>
      <xdr:colOff>165100</xdr:colOff>
      <xdr:row>32</xdr:row>
      <xdr:rowOff>90069</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7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106596</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25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90279</xdr:rowOff>
    </xdr:from>
    <xdr:to>
      <xdr:col>55</xdr:col>
      <xdr:colOff>0</xdr:colOff>
      <xdr:row>57</xdr:row>
      <xdr:rowOff>7852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691479"/>
          <a:ext cx="838200" cy="8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17584</xdr:rowOff>
    </xdr:from>
    <xdr:to>
      <xdr:col>50</xdr:col>
      <xdr:colOff>114300</xdr:colOff>
      <xdr:row>57</xdr:row>
      <xdr:rowOff>7852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618784"/>
          <a:ext cx="889000" cy="16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17584</xdr:rowOff>
    </xdr:from>
    <xdr:to>
      <xdr:col>45</xdr:col>
      <xdr:colOff>177800</xdr:colOff>
      <xdr:row>56</xdr:row>
      <xdr:rowOff>110178</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618784"/>
          <a:ext cx="889000" cy="9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82615</xdr:rowOff>
    </xdr:from>
    <xdr:to>
      <xdr:col>41</xdr:col>
      <xdr:colOff>50800</xdr:colOff>
      <xdr:row>56</xdr:row>
      <xdr:rowOff>110178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683815"/>
          <a:ext cx="889000" cy="2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67314</xdr:rowOff>
    </xdr:from>
    <xdr:to>
      <xdr:col>36</xdr:col>
      <xdr:colOff>165100</xdr:colOff>
      <xdr:row>56</xdr:row>
      <xdr:rowOff>168914</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160041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39479</xdr:rowOff>
    </xdr:from>
    <xdr:to>
      <xdr:col>55</xdr:col>
      <xdr:colOff>50800</xdr:colOff>
      <xdr:row>56</xdr:row>
      <xdr:rowOff>141079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4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17906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61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128502</xdr:rowOff>
    </xdr:from>
    <xdr:to>
      <xdr:col>50</xdr:col>
      <xdr:colOff>165100</xdr:colOff>
      <xdr:row>57</xdr:row>
      <xdr:rowOff>58652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2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49779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2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138234</xdr:rowOff>
    </xdr:from>
    <xdr:to>
      <xdr:col>46</xdr:col>
      <xdr:colOff>38100</xdr:colOff>
      <xdr:row>56</xdr:row>
      <xdr:rowOff>68384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6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84911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3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59378</xdr:rowOff>
    </xdr:from>
    <xdr:to>
      <xdr:col>41</xdr:col>
      <xdr:colOff>101600</xdr:colOff>
      <xdr:row>56</xdr:row>
      <xdr:rowOff>160978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6055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43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31815</xdr:rowOff>
    </xdr:from>
    <xdr:to>
      <xdr:col>36</xdr:col>
      <xdr:colOff>165100</xdr:colOff>
      <xdr:row>56</xdr:row>
      <xdr:rowOff>133415</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149942</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40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80550</xdr:rowOff>
    </xdr:from>
    <xdr:to>
      <xdr:col>55</xdr:col>
      <xdr:colOff>0</xdr:colOff>
      <xdr:row>79</xdr:row>
      <xdr:rowOff>9874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53650"/>
          <a:ext cx="838200" cy="100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53366</xdr:rowOff>
    </xdr:from>
    <xdr:to>
      <xdr:col>50</xdr:col>
      <xdr:colOff>114300</xdr:colOff>
      <xdr:row>79</xdr:row>
      <xdr:rowOff>9874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255016"/>
          <a:ext cx="889000" cy="29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53366</xdr:rowOff>
    </xdr:from>
    <xdr:to>
      <xdr:col>45</xdr:col>
      <xdr:colOff>177800</xdr:colOff>
      <xdr:row>77</xdr:row>
      <xdr:rowOff>118859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255016"/>
          <a:ext cx="889000" cy="65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43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111582</xdr:rowOff>
    </xdr:from>
    <xdr:to>
      <xdr:col>41</xdr:col>
      <xdr:colOff>50800</xdr:colOff>
      <xdr:row>77</xdr:row>
      <xdr:rowOff>118859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141782"/>
          <a:ext cx="889000" cy="17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42715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129972</xdr:rowOff>
    </xdr:from>
    <xdr:to>
      <xdr:col>36</xdr:col>
      <xdr:colOff>165100</xdr:colOff>
      <xdr:row>78</xdr:row>
      <xdr:rowOff>60122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51249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29750</xdr:rowOff>
    </xdr:from>
    <xdr:to>
      <xdr:col>55</xdr:col>
      <xdr:colOff>50800</xdr:colOff>
      <xdr:row>78</xdr:row>
      <xdr:rowOff>131350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8177</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8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130524</xdr:rowOff>
    </xdr:from>
    <xdr:to>
      <xdr:col>50</xdr:col>
      <xdr:colOff>165100</xdr:colOff>
      <xdr:row>79</xdr:row>
      <xdr:rowOff>60674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0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51801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9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2566</xdr:rowOff>
    </xdr:from>
    <xdr:to>
      <xdr:col>46</xdr:col>
      <xdr:colOff>38100</xdr:colOff>
      <xdr:row>77</xdr:row>
      <xdr:rowOff>104166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0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120693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483111" y="1297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68059</xdr:rowOff>
    </xdr:from>
    <xdr:to>
      <xdr:col>41</xdr:col>
      <xdr:colOff>101600</xdr:colOff>
      <xdr:row>77</xdr:row>
      <xdr:rowOff>169659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26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14736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60782</xdr:rowOff>
    </xdr:from>
    <xdr:to>
      <xdr:col>36</xdr:col>
      <xdr:colOff>165100</xdr:colOff>
      <xdr:row>76</xdr:row>
      <xdr:rowOff>162382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09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7459</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286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64376</xdr:rowOff>
    </xdr:from>
    <xdr:to>
      <xdr:col>55</xdr:col>
      <xdr:colOff>0</xdr:colOff>
      <xdr:row>96</xdr:row>
      <xdr:rowOff>86500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23576"/>
          <a:ext cx="8382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86500</xdr:rowOff>
    </xdr:from>
    <xdr:to>
      <xdr:col>50</xdr:col>
      <xdr:colOff>114300</xdr:colOff>
      <xdr:row>96</xdr:row>
      <xdr:rowOff>105994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545700"/>
          <a:ext cx="889000" cy="1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105994</xdr:rowOff>
    </xdr:from>
    <xdr:to>
      <xdr:col>45</xdr:col>
      <xdr:colOff>177800</xdr:colOff>
      <xdr:row>96</xdr:row>
      <xdr:rowOff>166332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565194"/>
          <a:ext cx="889000" cy="6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166332</xdr:rowOff>
    </xdr:from>
    <xdr:to>
      <xdr:col>41</xdr:col>
      <xdr:colOff>50800</xdr:colOff>
      <xdr:row>97</xdr:row>
      <xdr:rowOff>105384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625532"/>
          <a:ext cx="889000" cy="11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433</xdr:rowOff>
    </xdr:from>
    <xdr:to>
      <xdr:col>36</xdr:col>
      <xdr:colOff>165100</xdr:colOff>
      <xdr:row>97</xdr:row>
      <xdr:rowOff>102033</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118560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13576</xdr:rowOff>
    </xdr:from>
    <xdr:to>
      <xdr:col>55</xdr:col>
      <xdr:colOff>50800</xdr:colOff>
      <xdr:row>96</xdr:row>
      <xdr:rowOff>115176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36453</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2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35700</xdr:rowOff>
    </xdr:from>
    <xdr:to>
      <xdr:col>50</xdr:col>
      <xdr:colOff>165100</xdr:colOff>
      <xdr:row>96</xdr:row>
      <xdr:rowOff>137300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153827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7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55194</xdr:rowOff>
    </xdr:from>
    <xdr:to>
      <xdr:col>46</xdr:col>
      <xdr:colOff>38100</xdr:colOff>
      <xdr:row>96</xdr:row>
      <xdr:rowOff>156794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1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1871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8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115532</xdr:rowOff>
    </xdr:from>
    <xdr:to>
      <xdr:col>41</xdr:col>
      <xdr:colOff>101600</xdr:colOff>
      <xdr:row>97</xdr:row>
      <xdr:rowOff>45682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62209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34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54584</xdr:rowOff>
    </xdr:from>
    <xdr:to>
      <xdr:col>36</xdr:col>
      <xdr:colOff>165100</xdr:colOff>
      <xdr:row>97</xdr:row>
      <xdr:rowOff>156184</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68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147311</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77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37258</xdr:rowOff>
    </xdr:from>
    <xdr:to>
      <xdr:col>67</xdr:col>
      <xdr:colOff>101600</xdr:colOff>
      <xdr:row>39</xdr:row>
      <xdr:rowOff>138858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72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155385</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5017" y="6499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11697</xdr:rowOff>
    </xdr:from>
    <xdr:to>
      <xdr:col>85</xdr:col>
      <xdr:colOff>127000</xdr:colOff>
      <xdr:row>76</xdr:row>
      <xdr:rowOff>20129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041897"/>
          <a:ext cx="838200" cy="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11697</xdr:rowOff>
    </xdr:from>
    <xdr:to>
      <xdr:col>81</xdr:col>
      <xdr:colOff>50800</xdr:colOff>
      <xdr:row>76</xdr:row>
      <xdr:rowOff>53632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041897"/>
          <a:ext cx="889000" cy="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148734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7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53632</xdr:rowOff>
    </xdr:from>
    <xdr:to>
      <xdr:col>76</xdr:col>
      <xdr:colOff>114300</xdr:colOff>
      <xdr:row>76</xdr:row>
      <xdr:rowOff>76098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083832"/>
          <a:ext cx="889000" cy="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76098</xdr:rowOff>
    </xdr:from>
    <xdr:to>
      <xdr:col>71</xdr:col>
      <xdr:colOff>177800</xdr:colOff>
      <xdr:row>76</xdr:row>
      <xdr:rowOff>101943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06298"/>
          <a:ext cx="889000" cy="2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49518</xdr:rowOff>
    </xdr:from>
    <xdr:to>
      <xdr:col>67</xdr:col>
      <xdr:colOff>101600</xdr:colOff>
      <xdr:row>76</xdr:row>
      <xdr:rowOff>151118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167644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140780</xdr:rowOff>
    </xdr:from>
    <xdr:to>
      <xdr:col>85</xdr:col>
      <xdr:colOff>177800</xdr:colOff>
      <xdr:row>76</xdr:row>
      <xdr:rowOff>70929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995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163657</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85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132347</xdr:rowOff>
    </xdr:from>
    <xdr:to>
      <xdr:col>81</xdr:col>
      <xdr:colOff>101600</xdr:colOff>
      <xdr:row>76</xdr:row>
      <xdr:rowOff>62497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79024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76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2832</xdr:rowOff>
    </xdr:from>
    <xdr:to>
      <xdr:col>76</xdr:col>
      <xdr:colOff>165100</xdr:colOff>
      <xdr:row>76</xdr:row>
      <xdr:rowOff>104432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120959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8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25298</xdr:rowOff>
    </xdr:from>
    <xdr:to>
      <xdr:col>72</xdr:col>
      <xdr:colOff>38100</xdr:colOff>
      <xdr:row>76</xdr:row>
      <xdr:rowOff>126898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143425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83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51143</xdr:rowOff>
    </xdr:from>
    <xdr:to>
      <xdr:col>67</xdr:col>
      <xdr:colOff>101600</xdr:colOff>
      <xdr:row>76</xdr:row>
      <xdr:rowOff>152743</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8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143870</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121997</xdr:rowOff>
    </xdr:from>
    <xdr:to>
      <xdr:col>85</xdr:col>
      <xdr:colOff>127000</xdr:colOff>
      <xdr:row>96</xdr:row>
      <xdr:rowOff>160412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581197"/>
          <a:ext cx="838200" cy="3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38048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6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72747</xdr:rowOff>
    </xdr:from>
    <xdr:to>
      <xdr:col>81</xdr:col>
      <xdr:colOff>50800</xdr:colOff>
      <xdr:row>96</xdr:row>
      <xdr:rowOff>160412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531947"/>
          <a:ext cx="889000" cy="87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72747</xdr:rowOff>
    </xdr:from>
    <xdr:to>
      <xdr:col>76</xdr:col>
      <xdr:colOff>114300</xdr:colOff>
      <xdr:row>96</xdr:row>
      <xdr:rowOff>168156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531947"/>
          <a:ext cx="889000" cy="9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168156</xdr:rowOff>
    </xdr:from>
    <xdr:to>
      <xdr:col>71</xdr:col>
      <xdr:colOff>177800</xdr:colOff>
      <xdr:row>97</xdr:row>
      <xdr:rowOff>124512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27356"/>
          <a:ext cx="889000" cy="12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120630</xdr:rowOff>
    </xdr:from>
    <xdr:to>
      <xdr:col>67</xdr:col>
      <xdr:colOff>101600</xdr:colOff>
      <xdr:row>98</xdr:row>
      <xdr:rowOff>50780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41907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71197</xdr:rowOff>
    </xdr:from>
    <xdr:to>
      <xdr:col>85</xdr:col>
      <xdr:colOff>177800</xdr:colOff>
      <xdr:row>97</xdr:row>
      <xdr:rowOff>1347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5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94074</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38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109612</xdr:rowOff>
    </xdr:from>
    <xdr:to>
      <xdr:col>81</xdr:col>
      <xdr:colOff>101600</xdr:colOff>
      <xdr:row>97</xdr:row>
      <xdr:rowOff>39762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6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56289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34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21947</xdr:rowOff>
    </xdr:from>
    <xdr:to>
      <xdr:col>76</xdr:col>
      <xdr:colOff>165100</xdr:colOff>
      <xdr:row>96</xdr:row>
      <xdr:rowOff>123547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48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140074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25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117356</xdr:rowOff>
    </xdr:from>
    <xdr:to>
      <xdr:col>72</xdr:col>
      <xdr:colOff>38100</xdr:colOff>
      <xdr:row>97</xdr:row>
      <xdr:rowOff>47506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7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64033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5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73712</xdr:rowOff>
    </xdr:from>
    <xdr:to>
      <xdr:col>67</xdr:col>
      <xdr:colOff>101600</xdr:colOff>
      <xdr:row>98</xdr:row>
      <xdr:rowOff>3862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20389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7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87122</xdr:rowOff>
    </xdr:from>
    <xdr:to>
      <xdr:col>116</xdr:col>
      <xdr:colOff>63500</xdr:colOff>
      <xdr:row>38</xdr:row>
      <xdr:rowOff>38100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430772"/>
          <a:ext cx="838200" cy="12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155575</xdr:rowOff>
    </xdr:from>
    <xdr:to>
      <xdr:col>111</xdr:col>
      <xdr:colOff>177800</xdr:colOff>
      <xdr:row>38</xdr:row>
      <xdr:rowOff>38100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499225"/>
          <a:ext cx="889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155575</xdr:rowOff>
    </xdr:from>
    <xdr:to>
      <xdr:col>107</xdr:col>
      <xdr:colOff>50800</xdr:colOff>
      <xdr:row>37</xdr:row>
      <xdr:rowOff>158877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499225"/>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158877</xdr:rowOff>
    </xdr:from>
    <xdr:to>
      <xdr:col>102</xdr:col>
      <xdr:colOff>114300</xdr:colOff>
      <xdr:row>37</xdr:row>
      <xdr:rowOff>163703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502527"/>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5207</xdr:rowOff>
    </xdr:from>
    <xdr:to>
      <xdr:col>98</xdr:col>
      <xdr:colOff>38100</xdr:colOff>
      <xdr:row>38</xdr:row>
      <xdr:rowOff>106807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97934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61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36322</xdr:rowOff>
    </xdr:from>
    <xdr:to>
      <xdr:col>116</xdr:col>
      <xdr:colOff>114300</xdr:colOff>
      <xdr:row>37</xdr:row>
      <xdr:rowOff>137922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59199</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23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158750</xdr:rowOff>
    </xdr:from>
    <xdr:to>
      <xdr:col>112</xdr:col>
      <xdr:colOff>38100</xdr:colOff>
      <xdr:row>38</xdr:row>
      <xdr:rowOff>88900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105427</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104775</xdr:rowOff>
    </xdr:from>
    <xdr:to>
      <xdr:col>107</xdr:col>
      <xdr:colOff>101600</xdr:colOff>
      <xdr:row>38</xdr:row>
      <xdr:rowOff>34925</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51452</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22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108077</xdr:rowOff>
    </xdr:from>
    <xdr:to>
      <xdr:col>102</xdr:col>
      <xdr:colOff>165100</xdr:colOff>
      <xdr:row>38</xdr:row>
      <xdr:rowOff>38227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45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54754</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22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112903</xdr:rowOff>
    </xdr:from>
    <xdr:to>
      <xdr:col>98</xdr:col>
      <xdr:colOff>38100</xdr:colOff>
      <xdr:row>38</xdr:row>
      <xdr:rowOff>43053</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45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59580</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23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130602</xdr:rowOff>
    </xdr:from>
    <xdr:to>
      <xdr:col>116</xdr:col>
      <xdr:colOff>63500</xdr:colOff>
      <xdr:row>58</xdr:row>
      <xdr:rowOff>130670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74702"/>
          <a:ext cx="8382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129276</xdr:rowOff>
    </xdr:from>
    <xdr:to>
      <xdr:col>111</xdr:col>
      <xdr:colOff>177800</xdr:colOff>
      <xdr:row>58</xdr:row>
      <xdr:rowOff>130602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73376"/>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128933</xdr:rowOff>
    </xdr:from>
    <xdr:to>
      <xdr:col>107</xdr:col>
      <xdr:colOff>50800</xdr:colOff>
      <xdr:row>58</xdr:row>
      <xdr:rowOff>129276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73033"/>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113457</xdr:rowOff>
    </xdr:from>
    <xdr:to>
      <xdr:col>102</xdr:col>
      <xdr:colOff>114300</xdr:colOff>
      <xdr:row>58</xdr:row>
      <xdr:rowOff>128933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57557"/>
          <a:ext cx="889000" cy="1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25509</xdr:rowOff>
    </xdr:from>
    <xdr:to>
      <xdr:col>98</xdr:col>
      <xdr:colOff>38100</xdr:colOff>
      <xdr:row>58</xdr:row>
      <xdr:rowOff>127109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143636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4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79870</xdr:rowOff>
    </xdr:from>
    <xdr:to>
      <xdr:col>116</xdr:col>
      <xdr:colOff>114300</xdr:colOff>
      <xdr:row>59</xdr:row>
      <xdr:rowOff>10020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79802</xdr:rowOff>
    </xdr:from>
    <xdr:to>
      <xdr:col>112</xdr:col>
      <xdr:colOff>38100</xdr:colOff>
      <xdr:row>59</xdr:row>
      <xdr:rowOff>9952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1079</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1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78476</xdr:rowOff>
    </xdr:from>
    <xdr:to>
      <xdr:col>107</xdr:col>
      <xdr:colOff>101600</xdr:colOff>
      <xdr:row>59</xdr:row>
      <xdr:rowOff>8626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171203</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15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78133</xdr:rowOff>
    </xdr:from>
    <xdr:to>
      <xdr:col>102</xdr:col>
      <xdr:colOff>165100</xdr:colOff>
      <xdr:row>59</xdr:row>
      <xdr:rowOff>8283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170860</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4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62657</xdr:rowOff>
    </xdr:from>
    <xdr:to>
      <xdr:col>98</xdr:col>
      <xdr:colOff>38100</xdr:colOff>
      <xdr:row>58</xdr:row>
      <xdr:rowOff>164257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0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155384</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9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49784</xdr:rowOff>
    </xdr:from>
    <xdr:to>
      <xdr:col>116</xdr:col>
      <xdr:colOff>63500</xdr:colOff>
      <xdr:row>75</xdr:row>
      <xdr:rowOff>91808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394184"/>
          <a:ext cx="838200" cy="55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91808</xdr:rowOff>
    </xdr:from>
    <xdr:to>
      <xdr:col>111</xdr:col>
      <xdr:colOff>177800</xdr:colOff>
      <xdr:row>75</xdr:row>
      <xdr:rowOff>126365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50558"/>
          <a:ext cx="889000" cy="3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126365</xdr:rowOff>
    </xdr:from>
    <xdr:to>
      <xdr:col>107</xdr:col>
      <xdr:colOff>50800</xdr:colOff>
      <xdr:row>75</xdr:row>
      <xdr:rowOff>171286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85115"/>
          <a:ext cx="889000" cy="4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122898</xdr:rowOff>
    </xdr:from>
    <xdr:to>
      <xdr:col>102</xdr:col>
      <xdr:colOff>114300</xdr:colOff>
      <xdr:row>75</xdr:row>
      <xdr:rowOff>171286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18656300" y="12981648"/>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114656</xdr:rowOff>
    </xdr:from>
    <xdr:to>
      <xdr:col>98</xdr:col>
      <xdr:colOff>38100</xdr:colOff>
      <xdr:row>76</xdr:row>
      <xdr:rowOff>44807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35932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170434</xdr:rowOff>
    </xdr:from>
    <xdr:to>
      <xdr:col>116</xdr:col>
      <xdr:colOff>114300</xdr:colOff>
      <xdr:row>72</xdr:row>
      <xdr:rowOff>100584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34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21861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19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41008</xdr:rowOff>
    </xdr:from>
    <xdr:to>
      <xdr:col>112</xdr:col>
      <xdr:colOff>38100</xdr:colOff>
      <xdr:row>75</xdr:row>
      <xdr:rowOff>142608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9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133735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9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75565</xdr:rowOff>
    </xdr:from>
    <xdr:to>
      <xdr:col>107</xdr:col>
      <xdr:colOff>101600</xdr:colOff>
      <xdr:row>76</xdr:row>
      <xdr:rowOff>5714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9343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168291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02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120485</xdr:rowOff>
    </xdr:from>
    <xdr:to>
      <xdr:col>102</xdr:col>
      <xdr:colOff>165100</xdr:colOff>
      <xdr:row>76</xdr:row>
      <xdr:rowOff>50636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7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41763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7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72098</xdr:rowOff>
    </xdr:from>
    <xdr:to>
      <xdr:col>98</xdr:col>
      <xdr:colOff>38100</xdr:colOff>
      <xdr:row>76</xdr:row>
      <xdr:rowOff>2248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18775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706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類似団体と比較すると維持補修費、積立金、繰出金が平均値を大きく上回っている。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維持補修費は道路維持関連委託の減などにより前年比で減少しているが、依然類似団体平均を上回っている。これは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除雪経費が含まれていることが要因である。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積立金はふるさと納税寄附の増加により、各基金への積立額が増加したことや前年度決算剰余金を財政調整基金に積み立てたことにより増加しており、類似団体を上回った状態が継続している。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繰出金は土地取得事業特別会計に属する定額運用基金の造成に係る積立を一般会計からの繰入金を財源に行ったことにより大幅に上昇し、類似団体を大幅に上回っている。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物件費及び維持補修費は労務単価の上昇及び物価上昇の傾向が継続することが見込まれることに加え、施設の老朽化に係る経費の増加も続くことが見込まれる。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普通建設事業費（うち新規整備）についても新市街地の開発などにより今後、増加傾向となることが見込まれる。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北海道恵庭市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70,446
69,348
294.65
39,574,494
38,053,945
1,519,448
16,655,127
22,880,477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124613</xdr:rowOff>
    </xdr:from>
    <xdr:to>
      <xdr:col>24</xdr:col>
      <xdr:colOff>63500</xdr:colOff>
      <xdr:row>35</xdr:row>
      <xdr:rowOff>129642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25363"/>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121412</xdr:rowOff>
    </xdr:from>
    <xdr:to>
      <xdr:col>19</xdr:col>
      <xdr:colOff>177800</xdr:colOff>
      <xdr:row>35</xdr:row>
      <xdr:rowOff>124613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22162"/>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121412</xdr:rowOff>
    </xdr:from>
    <xdr:to>
      <xdr:col>15</xdr:col>
      <xdr:colOff>50800</xdr:colOff>
      <xdr:row>35</xdr:row>
      <xdr:rowOff>132385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22162"/>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67005</xdr:rowOff>
    </xdr:from>
    <xdr:to>
      <xdr:col>10</xdr:col>
      <xdr:colOff>114300</xdr:colOff>
      <xdr:row>35</xdr:row>
      <xdr:rowOff>132385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67755"/>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36779</xdr:rowOff>
    </xdr:from>
    <xdr:to>
      <xdr:col>6</xdr:col>
      <xdr:colOff>38100</xdr:colOff>
      <xdr:row>35</xdr:row>
      <xdr:rowOff>138379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129506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78842</xdr:rowOff>
    </xdr:from>
    <xdr:to>
      <xdr:col>24</xdr:col>
      <xdr:colOff>114300</xdr:colOff>
      <xdr:row>36</xdr:row>
      <xdr:rowOff>8992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7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57269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5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73813</xdr:rowOff>
    </xdr:from>
    <xdr:to>
      <xdr:col>20</xdr:col>
      <xdr:colOff>38100</xdr:colOff>
      <xdr:row>36</xdr:row>
      <xdr:rowOff>3963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7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166540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6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70612</xdr:rowOff>
    </xdr:from>
    <xdr:to>
      <xdr:col>15</xdr:col>
      <xdr:colOff>101600</xdr:colOff>
      <xdr:row>36</xdr:row>
      <xdr:rowOff>762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163339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6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81585</xdr:rowOff>
    </xdr:from>
    <xdr:to>
      <xdr:col>10</xdr:col>
      <xdr:colOff>165100</xdr:colOff>
      <xdr:row>36</xdr:row>
      <xdr:rowOff>11735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8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2862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7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16205</xdr:rowOff>
    </xdr:from>
    <xdr:to>
      <xdr:col>6</xdr:col>
      <xdr:colOff>38100</xdr:colOff>
      <xdr:row>35</xdr:row>
      <xdr:rowOff>117805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134332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148341</xdr:rowOff>
    </xdr:from>
    <xdr:to>
      <xdr:col>24</xdr:col>
      <xdr:colOff>63500</xdr:colOff>
      <xdr:row>56</xdr:row>
      <xdr:rowOff>36602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78091"/>
          <a:ext cx="838200" cy="59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84008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5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124952</xdr:rowOff>
    </xdr:from>
    <xdr:to>
      <xdr:col>19</xdr:col>
      <xdr:colOff>177800</xdr:colOff>
      <xdr:row>56</xdr:row>
      <xdr:rowOff>36602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54702"/>
          <a:ext cx="889000" cy="8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69077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124952</xdr:rowOff>
    </xdr:from>
    <xdr:to>
      <xdr:col>15</xdr:col>
      <xdr:colOff>50800</xdr:colOff>
      <xdr:row>56</xdr:row>
      <xdr:rowOff>52055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554702"/>
          <a:ext cx="889000" cy="9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34909</xdr:rowOff>
    </xdr:from>
    <xdr:to>
      <xdr:col>10</xdr:col>
      <xdr:colOff>114300</xdr:colOff>
      <xdr:row>56</xdr:row>
      <xdr:rowOff>52055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121759"/>
          <a:ext cx="889000" cy="5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53134</xdr:rowOff>
    </xdr:from>
    <xdr:to>
      <xdr:col>6</xdr:col>
      <xdr:colOff>38100</xdr:colOff>
      <xdr:row>53</xdr:row>
      <xdr:rowOff>154734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13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145861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232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97541</xdr:rowOff>
    </xdr:from>
    <xdr:to>
      <xdr:col>24</xdr:col>
      <xdr:colOff>114300</xdr:colOff>
      <xdr:row>56</xdr:row>
      <xdr:rowOff>27691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2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120418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7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157252</xdr:rowOff>
    </xdr:from>
    <xdr:to>
      <xdr:col>20</xdr:col>
      <xdr:colOff>38100</xdr:colOff>
      <xdr:row>56</xdr:row>
      <xdr:rowOff>87402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8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103929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36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74152</xdr:rowOff>
    </xdr:from>
    <xdr:to>
      <xdr:col>15</xdr:col>
      <xdr:colOff>101600</xdr:colOff>
      <xdr:row>56</xdr:row>
      <xdr:rowOff>4302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0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20829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7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1255</xdr:rowOff>
    </xdr:from>
    <xdr:to>
      <xdr:col>10</xdr:col>
      <xdr:colOff>165100</xdr:colOff>
      <xdr:row>56</xdr:row>
      <xdr:rowOff>102855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0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119382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37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155559</xdr:rowOff>
    </xdr:from>
    <xdr:to>
      <xdr:col>6</xdr:col>
      <xdr:colOff>38100</xdr:colOff>
      <xdr:row>53</xdr:row>
      <xdr:rowOff>85709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07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102236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84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56900</xdr:rowOff>
    </xdr:from>
    <xdr:to>
      <xdr:col>24</xdr:col>
      <xdr:colOff>63500</xdr:colOff>
      <xdr:row>77</xdr:row>
      <xdr:rowOff>50994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87100"/>
          <a:ext cx="838200" cy="16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50994</xdr:rowOff>
    </xdr:from>
    <xdr:to>
      <xdr:col>19</xdr:col>
      <xdr:colOff>177800</xdr:colOff>
      <xdr:row>77</xdr:row>
      <xdr:rowOff>116940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52644"/>
          <a:ext cx="889000" cy="6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102530</xdr:rowOff>
    </xdr:from>
    <xdr:to>
      <xdr:col>15</xdr:col>
      <xdr:colOff>50800</xdr:colOff>
      <xdr:row>77</xdr:row>
      <xdr:rowOff>116940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04180"/>
          <a:ext cx="889000" cy="1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102530</xdr:rowOff>
    </xdr:from>
    <xdr:to>
      <xdr:col>10</xdr:col>
      <xdr:colOff>114300</xdr:colOff>
      <xdr:row>79</xdr:row>
      <xdr:rowOff>1552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04180"/>
          <a:ext cx="889000" cy="24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164255</xdr:rowOff>
    </xdr:from>
    <xdr:to>
      <xdr:col>6</xdr:col>
      <xdr:colOff>38100</xdr:colOff>
      <xdr:row>78</xdr:row>
      <xdr:rowOff>94405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110932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6100</xdr:rowOff>
    </xdr:from>
    <xdr:to>
      <xdr:col>24</xdr:col>
      <xdr:colOff>114300</xdr:colOff>
      <xdr:row>76</xdr:row>
      <xdr:rowOff>107700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155977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1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194</xdr:rowOff>
    </xdr:from>
    <xdr:to>
      <xdr:col>20</xdr:col>
      <xdr:colOff>38100</xdr:colOff>
      <xdr:row>77</xdr:row>
      <xdr:rowOff>101794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0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92921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66140</xdr:rowOff>
    </xdr:from>
    <xdr:to>
      <xdr:col>15</xdr:col>
      <xdr:colOff>101600</xdr:colOff>
      <xdr:row>77</xdr:row>
      <xdr:rowOff>167740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6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158867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6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51730</xdr:rowOff>
    </xdr:from>
    <xdr:to>
      <xdr:col>10</xdr:col>
      <xdr:colOff>165100</xdr:colOff>
      <xdr:row>77</xdr:row>
      <xdr:rowOff>153330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144457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4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122202</xdr:rowOff>
    </xdr:from>
    <xdr:to>
      <xdr:col>6</xdr:col>
      <xdr:colOff>38100</xdr:colOff>
      <xdr:row>79</xdr:row>
      <xdr:rowOff>52352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9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43479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88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75498</xdr:rowOff>
    </xdr:from>
    <xdr:to>
      <xdr:col>24</xdr:col>
      <xdr:colOff>63500</xdr:colOff>
      <xdr:row>98</xdr:row>
      <xdr:rowOff>78739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77598"/>
          <a:ext cx="838200" cy="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54539</xdr:rowOff>
    </xdr:from>
    <xdr:to>
      <xdr:col>19</xdr:col>
      <xdr:colOff>177800</xdr:colOff>
      <xdr:row>98</xdr:row>
      <xdr:rowOff>78739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56639"/>
          <a:ext cx="889000" cy="2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54539</xdr:rowOff>
    </xdr:from>
    <xdr:to>
      <xdr:col>15</xdr:col>
      <xdr:colOff>50800</xdr:colOff>
      <xdr:row>98</xdr:row>
      <xdr:rowOff>61153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56639"/>
          <a:ext cx="889000" cy="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61153</xdr:rowOff>
    </xdr:from>
    <xdr:to>
      <xdr:col>10</xdr:col>
      <xdr:colOff>114300</xdr:colOff>
      <xdr:row>98</xdr:row>
      <xdr:rowOff>99216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63253"/>
          <a:ext cx="889000" cy="38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29324</xdr:rowOff>
    </xdr:from>
    <xdr:to>
      <xdr:col>6</xdr:col>
      <xdr:colOff>38100</xdr:colOff>
      <xdr:row>98</xdr:row>
      <xdr:rowOff>130924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3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147451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0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24698</xdr:rowOff>
    </xdr:from>
    <xdr:to>
      <xdr:col>24</xdr:col>
      <xdr:colOff>114300</xdr:colOff>
      <xdr:row>98</xdr:row>
      <xdr:rowOff>126298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2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27939</xdr:rowOff>
    </xdr:from>
    <xdr:to>
      <xdr:col>20</xdr:col>
      <xdr:colOff>38100</xdr:colOff>
      <xdr:row>98</xdr:row>
      <xdr:rowOff>129539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120666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2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3739</xdr:rowOff>
    </xdr:from>
    <xdr:to>
      <xdr:col>15</xdr:col>
      <xdr:colOff>101600</xdr:colOff>
      <xdr:row>98</xdr:row>
      <xdr:rowOff>105339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0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96466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9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10353</xdr:rowOff>
    </xdr:from>
    <xdr:to>
      <xdr:col>10</xdr:col>
      <xdr:colOff>165100</xdr:colOff>
      <xdr:row>98</xdr:row>
      <xdr:rowOff>111953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1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103080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0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48416</xdr:rowOff>
    </xdr:from>
    <xdr:to>
      <xdr:col>6</xdr:col>
      <xdr:colOff>38100</xdr:colOff>
      <xdr:row>98</xdr:row>
      <xdr:rowOff>150016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141143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4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155829</xdr:rowOff>
    </xdr:from>
    <xdr:to>
      <xdr:col>55</xdr:col>
      <xdr:colOff>0</xdr:colOff>
      <xdr:row>38</xdr:row>
      <xdr:rowOff>169291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670929"/>
          <a:ext cx="838200" cy="1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155829</xdr:rowOff>
    </xdr:from>
    <xdr:to>
      <xdr:col>50</xdr:col>
      <xdr:colOff>114300</xdr:colOff>
      <xdr:row>38</xdr:row>
      <xdr:rowOff>165100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70929"/>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165100</xdr:rowOff>
    </xdr:from>
    <xdr:to>
      <xdr:col>45</xdr:col>
      <xdr:colOff>177800</xdr:colOff>
      <xdr:row>38</xdr:row>
      <xdr:rowOff>168529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80200"/>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168275</xdr:rowOff>
    </xdr:from>
    <xdr:to>
      <xdr:col>41</xdr:col>
      <xdr:colOff>50800</xdr:colOff>
      <xdr:row>38</xdr:row>
      <xdr:rowOff>168529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83375"/>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86106</xdr:rowOff>
    </xdr:from>
    <xdr:to>
      <xdr:col>36</xdr:col>
      <xdr:colOff>165100</xdr:colOff>
      <xdr:row>39</xdr:row>
      <xdr:rowOff>16256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60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32783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76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118491</xdr:rowOff>
    </xdr:from>
    <xdr:to>
      <xdr:col>55</xdr:col>
      <xdr:colOff>50800</xdr:colOff>
      <xdr:row>39</xdr:row>
      <xdr:rowOff>48641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105029</xdr:rowOff>
    </xdr:from>
    <xdr:to>
      <xdr:col>50</xdr:col>
      <xdr:colOff>165100</xdr:colOff>
      <xdr:row>39</xdr:row>
      <xdr:rowOff>35179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2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26306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12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114300</xdr:rowOff>
    </xdr:from>
    <xdr:to>
      <xdr:col>46</xdr:col>
      <xdr:colOff>38100</xdr:colOff>
      <xdr:row>39</xdr:row>
      <xdr:rowOff>44450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35577</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22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117729</xdr:rowOff>
    </xdr:from>
    <xdr:to>
      <xdr:col>41</xdr:col>
      <xdr:colOff>101600</xdr:colOff>
      <xdr:row>39</xdr:row>
      <xdr:rowOff>47879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3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39006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25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117475</xdr:rowOff>
    </xdr:from>
    <xdr:to>
      <xdr:col>36</xdr:col>
      <xdr:colOff>165100</xdr:colOff>
      <xdr:row>39</xdr:row>
      <xdr:rowOff>47625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38752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25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134328</xdr:rowOff>
    </xdr:from>
    <xdr:to>
      <xdr:col>55</xdr:col>
      <xdr:colOff>0</xdr:colOff>
      <xdr:row>57</xdr:row>
      <xdr:rowOff>28753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35528"/>
          <a:ext cx="8382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134328</xdr:rowOff>
    </xdr:from>
    <xdr:to>
      <xdr:col>50</xdr:col>
      <xdr:colOff>114300</xdr:colOff>
      <xdr:row>57</xdr:row>
      <xdr:rowOff>110668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35528"/>
          <a:ext cx="889000" cy="14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17530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96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31306</xdr:rowOff>
    </xdr:from>
    <xdr:to>
      <xdr:col>45</xdr:col>
      <xdr:colOff>177800</xdr:colOff>
      <xdr:row>57</xdr:row>
      <xdr:rowOff>110668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03956"/>
          <a:ext cx="889000" cy="7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19664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96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31306</xdr:rowOff>
    </xdr:from>
    <xdr:to>
      <xdr:col>41</xdr:col>
      <xdr:colOff>50800</xdr:colOff>
      <xdr:row>57</xdr:row>
      <xdr:rowOff>116840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03956"/>
          <a:ext cx="889000" cy="8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95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111493</xdr:rowOff>
    </xdr:from>
    <xdr:to>
      <xdr:col>36</xdr:col>
      <xdr:colOff>165100</xdr:colOff>
      <xdr:row>58</xdr:row>
      <xdr:rowOff>41643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32770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97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149403</xdr:rowOff>
    </xdr:from>
    <xdr:to>
      <xdr:col>55</xdr:col>
      <xdr:colOff>50800</xdr:colOff>
      <xdr:row>57</xdr:row>
      <xdr:rowOff>79553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5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830</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0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83528</xdr:rowOff>
    </xdr:from>
    <xdr:to>
      <xdr:col>50</xdr:col>
      <xdr:colOff>165100</xdr:colOff>
      <xdr:row>57</xdr:row>
      <xdr:rowOff>13678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8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30205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45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59868</xdr:rowOff>
    </xdr:from>
    <xdr:to>
      <xdr:col>46</xdr:col>
      <xdr:colOff>38100</xdr:colOff>
      <xdr:row>57</xdr:row>
      <xdr:rowOff>161468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3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6545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60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151956</xdr:rowOff>
    </xdr:from>
    <xdr:to>
      <xdr:col>41</xdr:col>
      <xdr:colOff>101600</xdr:colOff>
      <xdr:row>57</xdr:row>
      <xdr:rowOff>82106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98633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52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66040</xdr:rowOff>
    </xdr:from>
    <xdr:to>
      <xdr:col>36</xdr:col>
      <xdr:colOff>165100</xdr:colOff>
      <xdr:row>57</xdr:row>
      <xdr:rowOff>167640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3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12717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61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131014</xdr:rowOff>
    </xdr:from>
    <xdr:to>
      <xdr:col>55</xdr:col>
      <xdr:colOff>0</xdr:colOff>
      <xdr:row>77</xdr:row>
      <xdr:rowOff>102209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161214"/>
          <a:ext cx="838200" cy="14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82169</xdr:rowOff>
    </xdr:from>
    <xdr:to>
      <xdr:col>50</xdr:col>
      <xdr:colOff>114300</xdr:colOff>
      <xdr:row>76</xdr:row>
      <xdr:rowOff>131014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940919"/>
          <a:ext cx="889000" cy="2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68872</xdr:rowOff>
    </xdr:from>
    <xdr:to>
      <xdr:col>45</xdr:col>
      <xdr:colOff>177800</xdr:colOff>
      <xdr:row>75</xdr:row>
      <xdr:rowOff>82169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413272"/>
          <a:ext cx="889000" cy="52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49458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325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68872</xdr:rowOff>
    </xdr:from>
    <xdr:to>
      <xdr:col>41</xdr:col>
      <xdr:colOff>50800</xdr:colOff>
      <xdr:row>75</xdr:row>
      <xdr:rowOff>47536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413272"/>
          <a:ext cx="889000" cy="49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50677</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47980</xdr:rowOff>
    </xdr:from>
    <xdr:to>
      <xdr:col>36</xdr:col>
      <xdr:colOff>165100</xdr:colOff>
      <xdr:row>76</xdr:row>
      <xdr:rowOff>149580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140707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51409</xdr:rowOff>
    </xdr:from>
    <xdr:to>
      <xdr:col>55</xdr:col>
      <xdr:colOff>50800</xdr:colOff>
      <xdr:row>77</xdr:row>
      <xdr:rowOff>153009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5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29836</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23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80214</xdr:rowOff>
    </xdr:from>
    <xdr:to>
      <xdr:col>50</xdr:col>
      <xdr:colOff>165100</xdr:colOff>
      <xdr:row>77</xdr:row>
      <xdr:rowOff>10364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1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26890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88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31369</xdr:rowOff>
    </xdr:from>
    <xdr:to>
      <xdr:col>46</xdr:col>
      <xdr:colOff>38100</xdr:colOff>
      <xdr:row>75</xdr:row>
      <xdr:rowOff>132969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8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149496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6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18072</xdr:rowOff>
    </xdr:from>
    <xdr:to>
      <xdr:col>41</xdr:col>
      <xdr:colOff>101600</xdr:colOff>
      <xdr:row>72</xdr:row>
      <xdr:rowOff>119672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36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136199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13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168186</xdr:rowOff>
    </xdr:from>
    <xdr:to>
      <xdr:col>36</xdr:col>
      <xdr:colOff>165100</xdr:colOff>
      <xdr:row>75</xdr:row>
      <xdr:rowOff>98336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85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114863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63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47707</xdr:rowOff>
    </xdr:from>
    <xdr:to>
      <xdr:col>55</xdr:col>
      <xdr:colOff>0</xdr:colOff>
      <xdr:row>95</xdr:row>
      <xdr:rowOff>6979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5992557"/>
          <a:ext cx="838200" cy="30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137813</xdr:rowOff>
    </xdr:from>
    <xdr:to>
      <xdr:col>50</xdr:col>
      <xdr:colOff>114300</xdr:colOff>
      <xdr:row>95</xdr:row>
      <xdr:rowOff>6979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082663"/>
          <a:ext cx="889000" cy="2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137813</xdr:rowOff>
    </xdr:from>
    <xdr:to>
      <xdr:col>45</xdr:col>
      <xdr:colOff>177800</xdr:colOff>
      <xdr:row>94</xdr:row>
      <xdr:rowOff>102857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082663"/>
          <a:ext cx="889000" cy="13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102857</xdr:rowOff>
    </xdr:from>
    <xdr:to>
      <xdr:col>41</xdr:col>
      <xdr:colOff>50800</xdr:colOff>
      <xdr:row>94</xdr:row>
      <xdr:rowOff>165684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219157"/>
          <a:ext cx="889000" cy="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41248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149327</xdr:rowOff>
    </xdr:from>
    <xdr:to>
      <xdr:col>36</xdr:col>
      <xdr:colOff>165100</xdr:colOff>
      <xdr:row>97</xdr:row>
      <xdr:rowOff>79477</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0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70604</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0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168357</xdr:rowOff>
    </xdr:from>
    <xdr:to>
      <xdr:col>55</xdr:col>
      <xdr:colOff>50800</xdr:colOff>
      <xdr:row>93</xdr:row>
      <xdr:rowOff>98507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94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19784</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793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127629</xdr:rowOff>
    </xdr:from>
    <xdr:to>
      <xdr:col>50</xdr:col>
      <xdr:colOff>165100</xdr:colOff>
      <xdr:row>95</xdr:row>
      <xdr:rowOff>57779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74306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87013</xdr:rowOff>
    </xdr:from>
    <xdr:to>
      <xdr:col>46</xdr:col>
      <xdr:colOff>38100</xdr:colOff>
      <xdr:row>94</xdr:row>
      <xdr:rowOff>17163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03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33690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80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52057</xdr:rowOff>
    </xdr:from>
    <xdr:to>
      <xdr:col>41</xdr:col>
      <xdr:colOff>101600</xdr:colOff>
      <xdr:row>94</xdr:row>
      <xdr:rowOff>153657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16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170184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94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114884</xdr:rowOff>
    </xdr:from>
    <xdr:to>
      <xdr:col>36</xdr:col>
      <xdr:colOff>165100</xdr:colOff>
      <xdr:row>95</xdr:row>
      <xdr:rowOff>45034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3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61561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00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76035</xdr:rowOff>
    </xdr:from>
    <xdr:to>
      <xdr:col>85</xdr:col>
      <xdr:colOff>127000</xdr:colOff>
      <xdr:row>37</xdr:row>
      <xdr:rowOff>107867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419685"/>
          <a:ext cx="838200" cy="3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76035</xdr:rowOff>
    </xdr:from>
    <xdr:to>
      <xdr:col>81</xdr:col>
      <xdr:colOff>50800</xdr:colOff>
      <xdr:row>37</xdr:row>
      <xdr:rowOff>136080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19685"/>
          <a:ext cx="889000" cy="6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130366</xdr:rowOff>
    </xdr:from>
    <xdr:to>
      <xdr:col>76</xdr:col>
      <xdr:colOff>114300</xdr:colOff>
      <xdr:row>37</xdr:row>
      <xdr:rowOff>136080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7401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130366</xdr:rowOff>
    </xdr:from>
    <xdr:to>
      <xdr:col>71</xdr:col>
      <xdr:colOff>177800</xdr:colOff>
      <xdr:row>37</xdr:row>
      <xdr:rowOff>143663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74016"/>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44266</xdr:rowOff>
    </xdr:from>
    <xdr:to>
      <xdr:col>67</xdr:col>
      <xdr:colOff>101600</xdr:colOff>
      <xdr:row>37</xdr:row>
      <xdr:rowOff>145866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162393</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57067</xdr:rowOff>
    </xdr:from>
    <xdr:to>
      <xdr:col>85</xdr:col>
      <xdr:colOff>177800</xdr:colOff>
      <xdr:row>37</xdr:row>
      <xdr:rowOff>158667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143444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25235</xdr:rowOff>
    </xdr:from>
    <xdr:to>
      <xdr:col>81</xdr:col>
      <xdr:colOff>101600</xdr:colOff>
      <xdr:row>37</xdr:row>
      <xdr:rowOff>126835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143362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4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85280</xdr:rowOff>
    </xdr:from>
    <xdr:to>
      <xdr:col>76</xdr:col>
      <xdr:colOff>165100</xdr:colOff>
      <xdr:row>38</xdr:row>
      <xdr:rowOff>15430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6558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2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79566</xdr:rowOff>
    </xdr:from>
    <xdr:to>
      <xdr:col>72</xdr:col>
      <xdr:colOff>38100</xdr:colOff>
      <xdr:row>38</xdr:row>
      <xdr:rowOff>9716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843</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15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92863</xdr:rowOff>
    </xdr:from>
    <xdr:to>
      <xdr:col>67</xdr:col>
      <xdr:colOff>101600</xdr:colOff>
      <xdr:row>38</xdr:row>
      <xdr:rowOff>23013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14140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31420</xdr:rowOff>
    </xdr:from>
    <xdr:to>
      <xdr:col>85</xdr:col>
      <xdr:colOff>127000</xdr:colOff>
      <xdr:row>57</xdr:row>
      <xdr:rowOff>101308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04070"/>
          <a:ext cx="838200" cy="6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159224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60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101308</xdr:rowOff>
    </xdr:from>
    <xdr:to>
      <xdr:col>81</xdr:col>
      <xdr:colOff>50800</xdr:colOff>
      <xdr:row>57</xdr:row>
      <xdr:rowOff>104001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73958"/>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46127</xdr:rowOff>
    </xdr:from>
    <xdr:to>
      <xdr:col>76</xdr:col>
      <xdr:colOff>114300</xdr:colOff>
      <xdr:row>57</xdr:row>
      <xdr:rowOff>104001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818777"/>
          <a:ext cx="889000" cy="5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24833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6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46127</xdr:rowOff>
    </xdr:from>
    <xdr:to>
      <xdr:col>71</xdr:col>
      <xdr:colOff>177800</xdr:colOff>
      <xdr:row>57</xdr:row>
      <xdr:rowOff>72124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18777"/>
          <a:ext cx="889000" cy="2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40174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9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47739</xdr:rowOff>
    </xdr:from>
    <xdr:to>
      <xdr:col>67</xdr:col>
      <xdr:colOff>101600</xdr:colOff>
      <xdr:row>57</xdr:row>
      <xdr:rowOff>149339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2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140466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91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152070</xdr:rowOff>
    </xdr:from>
    <xdr:to>
      <xdr:col>85</xdr:col>
      <xdr:colOff>177800</xdr:colOff>
      <xdr:row>57</xdr:row>
      <xdr:rowOff>82220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7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3497</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60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50508</xdr:rowOff>
    </xdr:from>
    <xdr:to>
      <xdr:col>81</xdr:col>
      <xdr:colOff>101600</xdr:colOff>
      <xdr:row>57</xdr:row>
      <xdr:rowOff>152108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2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168635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9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53201</xdr:rowOff>
    </xdr:from>
    <xdr:to>
      <xdr:col>76</xdr:col>
      <xdr:colOff>165100</xdr:colOff>
      <xdr:row>57</xdr:row>
      <xdr:rowOff>154801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2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171328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0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166777</xdr:rowOff>
    </xdr:from>
    <xdr:to>
      <xdr:col>72</xdr:col>
      <xdr:colOff>38100</xdr:colOff>
      <xdr:row>57</xdr:row>
      <xdr:rowOff>96927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6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113454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54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21324</xdr:rowOff>
    </xdr:from>
    <xdr:to>
      <xdr:col>67</xdr:col>
      <xdr:colOff>101600</xdr:colOff>
      <xdr:row>57</xdr:row>
      <xdr:rowOff>122924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79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139451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56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37236</xdr:rowOff>
    </xdr:from>
    <xdr:to>
      <xdr:col>67</xdr:col>
      <xdr:colOff>101600</xdr:colOff>
      <xdr:row>79</xdr:row>
      <xdr:rowOff>138836</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155363</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357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11685</xdr:rowOff>
    </xdr:from>
    <xdr:to>
      <xdr:col>85</xdr:col>
      <xdr:colOff>127000</xdr:colOff>
      <xdr:row>96</xdr:row>
      <xdr:rowOff>20129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470885"/>
          <a:ext cx="838200" cy="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11685</xdr:rowOff>
    </xdr:from>
    <xdr:to>
      <xdr:col>81</xdr:col>
      <xdr:colOff>50800</xdr:colOff>
      <xdr:row>96</xdr:row>
      <xdr:rowOff>53632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470885"/>
          <a:ext cx="889000" cy="4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148708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53632</xdr:rowOff>
    </xdr:from>
    <xdr:to>
      <xdr:col>76</xdr:col>
      <xdr:colOff>114300</xdr:colOff>
      <xdr:row>96</xdr:row>
      <xdr:rowOff>76098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12832"/>
          <a:ext cx="889000" cy="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76098</xdr:rowOff>
    </xdr:from>
    <xdr:to>
      <xdr:col>71</xdr:col>
      <xdr:colOff>177800</xdr:colOff>
      <xdr:row>96</xdr:row>
      <xdr:rowOff>101930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35298"/>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49518</xdr:rowOff>
    </xdr:from>
    <xdr:to>
      <xdr:col>67</xdr:col>
      <xdr:colOff>101600</xdr:colOff>
      <xdr:row>96</xdr:row>
      <xdr:rowOff>151118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167645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140779</xdr:rowOff>
    </xdr:from>
    <xdr:to>
      <xdr:col>85</xdr:col>
      <xdr:colOff>177800</xdr:colOff>
      <xdr:row>96</xdr:row>
      <xdr:rowOff>70929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42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163656</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27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132335</xdr:rowOff>
    </xdr:from>
    <xdr:to>
      <xdr:col>81</xdr:col>
      <xdr:colOff>101600</xdr:colOff>
      <xdr:row>96</xdr:row>
      <xdr:rowOff>62485</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2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79012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19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2832</xdr:rowOff>
    </xdr:from>
    <xdr:to>
      <xdr:col>76</xdr:col>
      <xdr:colOff>165100</xdr:colOff>
      <xdr:row>96</xdr:row>
      <xdr:rowOff>104432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6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120959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3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25298</xdr:rowOff>
    </xdr:from>
    <xdr:to>
      <xdr:col>72</xdr:col>
      <xdr:colOff>38100</xdr:colOff>
      <xdr:row>96</xdr:row>
      <xdr:rowOff>126898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8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143425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5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51130</xdr:rowOff>
    </xdr:from>
    <xdr:to>
      <xdr:col>67</xdr:col>
      <xdr:colOff>101600</xdr:colOff>
      <xdr:row>96</xdr:row>
      <xdr:rowOff>152730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143857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0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83414</xdr:rowOff>
    </xdr:from>
    <xdr:to>
      <xdr:col>98</xdr:col>
      <xdr:colOff>38100</xdr:colOff>
      <xdr:row>39</xdr:row>
      <xdr:rowOff>13564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30091</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73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類似団体と比較して高い状況にあるが、これは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ふるさと納税事業</a:t>
          </a:r>
          <a:r>
            <a:rPr kumimoji="1" lang="ja-JP" altLang="ja-JP" sz="1100">
              <a:solidFill>
                <a:schemeClr val="dk1"/>
              </a:solidFill>
              <a:effectLst/>
              <a:latin typeface="+mn-lt"/>
              <a:ea typeface="+mn-ea"/>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好調であるため、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基金への積立額及び事業経費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が多いことが要因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民生費は障がい福祉関連経費や高齢者福祉関連経費、子育て関連経費の増により増加傾向となっている。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農林水産業費は類似団体と比較して高い状況にあるが、これは土地改良区決済金等支援事業の実施によるものである。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商工費は令和３年度をピークに減少傾向が続いているが、新型コロナ関連事業が収束していることによるものである。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土木費が道路橋梁費及び都市計画費の増により大きく上昇しており、類似団体と比較しても高い状況にある。例年、類似団体より高い状況にあるのは除雪経費が含まれていることが要因である。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北海道恵庭市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歳入においては地方特例交付金や地方交付税が増加となったことにより増加となっており、歳出においても、物価高騰対応重点支援事業費関連給付金や自立支援給付費及びこども・子育て支援給付事業費等の扶助費等の増加により増加しているが、結果的には実質収支額も微増となっている。しかし、積立金取崩し額が増加となっていることから実質単年度収支についてはマイナスという結果となった。財政調整基金残高は土地取得事業特別会計に属する定額運用基金造成に係る財源としたことから減少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北海道恵庭市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公営企業会計（水道、下水道事業は）は起債の借入等により、いずれも収支が増加しており、標準財政規模が微増したものの比率が上昇している。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国民健康保険特別会計は保険税率の改定などにより令和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年度より黒字化しており、令和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年度においても黒字を維持することとなった。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39574494</v>
      </c>
      <c r="BO4" s="449"/>
      <c r="BP4" s="449"/>
      <c r="BQ4" s="449"/>
      <c r="BR4" s="449"/>
      <c r="BS4" s="449"/>
      <c r="BT4" s="449"/>
      <c r="BU4" s="450"/>
      <c r="BV4" s="448">
        <v>36529173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9.1</v>
      </c>
      <c r="CU4" s="589"/>
      <c r="CV4" s="589"/>
      <c r="CW4" s="589"/>
      <c r="CX4" s="589"/>
      <c r="CY4" s="589"/>
      <c r="CZ4" s="589"/>
      <c r="DA4" s="590"/>
      <c r="DB4" s="588">
        <v>9</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38053945</v>
      </c>
      <c r="BO5" s="420"/>
      <c r="BP5" s="420"/>
      <c r="BQ5" s="420"/>
      <c r="BR5" s="420"/>
      <c r="BS5" s="420"/>
      <c r="BT5" s="420"/>
      <c r="BU5" s="421"/>
      <c r="BV5" s="419">
        <v>35081901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96.4</v>
      </c>
      <c r="CU5" s="417"/>
      <c r="CV5" s="417"/>
      <c r="CW5" s="417"/>
      <c r="CX5" s="417"/>
      <c r="CY5" s="417"/>
      <c r="CZ5" s="417"/>
      <c r="DA5" s="418"/>
      <c r="DB5" s="416">
        <v>93.2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1520549</v>
      </c>
      <c r="BO6" s="420"/>
      <c r="BP6" s="420"/>
      <c r="BQ6" s="420"/>
      <c r="BR6" s="420"/>
      <c r="BS6" s="420"/>
      <c r="BT6" s="420"/>
      <c r="BU6" s="421"/>
      <c r="BV6" s="419">
        <v>1447272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96.8</v>
      </c>
      <c r="CU6" s="563"/>
      <c r="CV6" s="563"/>
      <c r="CW6" s="563"/>
      <c r="CX6" s="563"/>
      <c r="CY6" s="563"/>
      <c r="CZ6" s="563"/>
      <c r="DA6" s="564"/>
      <c r="DB6" s="562">
        <v>94</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1101</v>
      </c>
      <c r="BO7" s="420"/>
      <c r="BP7" s="420"/>
      <c r="BQ7" s="420"/>
      <c r="BR7" s="420"/>
      <c r="BS7" s="420"/>
      <c r="BT7" s="420"/>
      <c r="BU7" s="421"/>
      <c r="BV7" s="419">
        <v>2933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16655127</v>
      </c>
      <c r="CU7" s="420"/>
      <c r="CV7" s="420"/>
      <c r="CW7" s="420"/>
      <c r="CX7" s="420"/>
      <c r="CY7" s="420"/>
      <c r="CZ7" s="420"/>
      <c r="DA7" s="421"/>
      <c r="DB7" s="419">
        <v>16108265</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1519448</v>
      </c>
      <c r="BO8" s="420"/>
      <c r="BP8" s="420"/>
      <c r="BQ8" s="420"/>
      <c r="BR8" s="420"/>
      <c r="BS8" s="420"/>
      <c r="BT8" s="420"/>
      <c r="BU8" s="421"/>
      <c r="BV8" s="419">
        <v>1444339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0.59</v>
      </c>
      <c r="CU8" s="523"/>
      <c r="CV8" s="523"/>
      <c r="CW8" s="523"/>
      <c r="CX8" s="523"/>
      <c r="CY8" s="523"/>
      <c r="CZ8" s="523"/>
      <c r="DA8" s="524"/>
      <c r="DB8" s="522">
        <v>0.59</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70331</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75109</v>
      </c>
      <c r="BO9" s="420"/>
      <c r="BP9" s="420"/>
      <c r="BQ9" s="420"/>
      <c r="BR9" s="420"/>
      <c r="BS9" s="420"/>
      <c r="BT9" s="420"/>
      <c r="BU9" s="421"/>
      <c r="BV9" s="419">
        <v>284101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12.8</v>
      </c>
      <c r="CU9" s="417"/>
      <c r="CV9" s="417"/>
      <c r="CW9" s="417"/>
      <c r="CX9" s="417"/>
      <c r="CY9" s="417"/>
      <c r="CZ9" s="417"/>
      <c r="DA9" s="418"/>
      <c r="DB9" s="416">
        <v>14.1</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69702</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1524</v>
      </c>
      <c r="BO10" s="420"/>
      <c r="BP10" s="420"/>
      <c r="BQ10" s="420"/>
      <c r="BR10" s="420"/>
      <c r="BS10" s="420"/>
      <c r="BT10" s="420"/>
      <c r="BU10" s="421"/>
      <c r="BV10" s="419">
        <v>376</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90</v>
      </c>
      <c r="AV11" s="478"/>
      <c r="AW11" s="478"/>
      <c r="AX11" s="478"/>
      <c r="AY11" s="433" t="s">
        <v>119</v>
      </c>
      <c r="AZ11" s="434"/>
      <c r="BA11" s="434"/>
      <c r="BB11" s="434"/>
      <c r="BC11" s="434"/>
      <c r="BD11" s="434"/>
      <c r="BE11" s="434"/>
      <c r="BF11" s="434"/>
      <c r="BG11" s="434"/>
      <c r="BH11" s="434"/>
      <c r="BI11" s="434"/>
      <c r="BJ11" s="434"/>
      <c r="BK11" s="434"/>
      <c r="BL11" s="434"/>
      <c r="BM11" s="435"/>
      <c r="BN11" s="419">
        <v>190784</v>
      </c>
      <c r="BO11" s="420"/>
      <c r="BP11" s="420"/>
      <c r="BQ11" s="420"/>
      <c r="BR11" s="420"/>
      <c r="BS11" s="420"/>
      <c r="BT11" s="420"/>
      <c r="BU11" s="421"/>
      <c r="BV11" s="419">
        <v>236394</v>
      </c>
      <c r="BW11" s="420"/>
      <c r="BX11" s="420"/>
      <c r="BY11" s="420"/>
      <c r="BZ11" s="420"/>
      <c r="CA11" s="420"/>
      <c r="CB11" s="420"/>
      <c r="CC11" s="421"/>
      <c r="CD11" s="459" t="s">
        <v>120</v>
      </c>
      <c r="CE11" s="379"/>
      <c r="CF11" s="379"/>
      <c r="CG11" s="379"/>
      <c r="CH11" s="379"/>
      <c r="CI11" s="379"/>
      <c r="CJ11" s="379"/>
      <c r="CK11" s="379"/>
      <c r="CL11" s="379"/>
      <c r="CM11" s="379"/>
      <c r="CN11" s="379"/>
      <c r="CO11" s="379"/>
      <c r="CP11" s="379"/>
      <c r="CQ11" s="379"/>
      <c r="CR11" s="379"/>
      <c r="CS11" s="460"/>
      <c r="CT11" s="522" t="s">
        <v>121</v>
      </c>
      <c r="CU11" s="523"/>
      <c r="CV11" s="523"/>
      <c r="CW11" s="523"/>
      <c r="CX11" s="523"/>
      <c r="CY11" s="523"/>
      <c r="CZ11" s="523"/>
      <c r="DA11" s="524"/>
      <c r="DB11" s="522" t="s">
        <v>121</v>
      </c>
      <c r="DC11" s="523"/>
      <c r="DD11" s="523"/>
      <c r="DE11" s="523"/>
      <c r="DF11" s="523"/>
      <c r="DG11" s="523"/>
      <c r="DH11" s="523"/>
      <c r="DI11" s="524"/>
    </row>
    <row r="12" spans="1:119" ht="18.75" customHeight="1" x14ac:dyDescent="0.15">
      <c r="A12" s="169"/>
      <c r="B12" s="525" t="s">
        <v>122</v>
      </c>
      <c r="C12" s="526"/>
      <c r="D12" s="526"/>
      <c r="E12" s="526"/>
      <c r="F12" s="526"/>
      <c r="G12" s="526"/>
      <c r="H12" s="526"/>
      <c r="I12" s="526"/>
      <c r="J12" s="526"/>
      <c r="K12" s="527"/>
      <c r="L12" s="534" t="s">
        <v>123</v>
      </c>
      <c r="M12" s="535"/>
      <c r="N12" s="535"/>
      <c r="O12" s="535"/>
      <c r="P12" s="535"/>
      <c r="Q12" s="536"/>
      <c r="R12" s="537">
        <v>70446</v>
      </c>
      <c r="S12" s="538"/>
      <c r="T12" s="538"/>
      <c r="U12" s="538"/>
      <c r="V12" s="539"/>
      <c r="W12" s="540" t="s">
        <v>1</v>
      </c>
      <c r="X12" s="478"/>
      <c r="Y12" s="478"/>
      <c r="Z12" s="478"/>
      <c r="AA12" s="478"/>
      <c r="AB12" s="541"/>
      <c r="AC12" s="542" t="s">
        <v>124</v>
      </c>
      <c r="AD12" s="543"/>
      <c r="AE12" s="543"/>
      <c r="AF12" s="543"/>
      <c r="AG12" s="544"/>
      <c r="AH12" s="542" t="s">
        <v>125</v>
      </c>
      <c r="AI12" s="543"/>
      <c r="AJ12" s="543"/>
      <c r="AK12" s="543"/>
      <c r="AL12" s="545"/>
      <c r="AM12" s="476" t="s">
        <v>126</v>
      </c>
      <c r="AN12" s="376"/>
      <c r="AO12" s="376"/>
      <c r="AP12" s="376"/>
      <c r="AQ12" s="376"/>
      <c r="AR12" s="376"/>
      <c r="AS12" s="376"/>
      <c r="AT12" s="377"/>
      <c r="AU12" s="477" t="s">
        <v>90</v>
      </c>
      <c r="AV12" s="478"/>
      <c r="AW12" s="478"/>
      <c r="AX12" s="478"/>
      <c r="AY12" s="433" t="s">
        <v>127</v>
      </c>
      <c r="AZ12" s="434"/>
      <c r="BA12" s="434"/>
      <c r="BB12" s="434"/>
      <c r="BC12" s="434"/>
      <c r="BD12" s="434"/>
      <c r="BE12" s="434"/>
      <c r="BF12" s="434"/>
      <c r="BG12" s="434"/>
      <c r="BH12" s="434"/>
      <c r="BI12" s="434"/>
      <c r="BJ12" s="434"/>
      <c r="BK12" s="434"/>
      <c r="BL12" s="434"/>
      <c r="BM12" s="435"/>
      <c r="BN12" s="419">
        <v>1034595</v>
      </c>
      <c r="BO12" s="420"/>
      <c r="BP12" s="420"/>
      <c r="BQ12" s="420"/>
      <c r="BR12" s="420"/>
      <c r="BS12" s="420"/>
      <c r="BT12" s="420"/>
      <c r="BU12" s="421"/>
      <c r="BV12" s="419">
        <v>67638</v>
      </c>
      <c r="BW12" s="420"/>
      <c r="BX12" s="420"/>
      <c r="BY12" s="420"/>
      <c r="BZ12" s="420"/>
      <c r="CA12" s="420"/>
      <c r="CB12" s="420"/>
      <c r="CC12" s="421"/>
      <c r="CD12" s="459" t="s">
        <v>128</v>
      </c>
      <c r="CE12" s="379"/>
      <c r="CF12" s="379"/>
      <c r="CG12" s="379"/>
      <c r="CH12" s="379"/>
      <c r="CI12" s="379"/>
      <c r="CJ12" s="379"/>
      <c r="CK12" s="379"/>
      <c r="CL12" s="379"/>
      <c r="CM12" s="379"/>
      <c r="CN12" s="379"/>
      <c r="CO12" s="379"/>
      <c r="CP12" s="379"/>
      <c r="CQ12" s="379"/>
      <c r="CR12" s="379"/>
      <c r="CS12" s="460"/>
      <c r="CT12" s="522" t="s">
        <v>121</v>
      </c>
      <c r="CU12" s="523"/>
      <c r="CV12" s="523"/>
      <c r="CW12" s="523"/>
      <c r="CX12" s="523"/>
      <c r="CY12" s="523"/>
      <c r="CZ12" s="523"/>
      <c r="DA12" s="524"/>
      <c r="DB12" s="522" t="s">
        <v>121</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129</v>
      </c>
      <c r="N13" s="504"/>
      <c r="O13" s="504"/>
      <c r="P13" s="504"/>
      <c r="Q13" s="505"/>
      <c r="R13" s="506">
        <v>69348</v>
      </c>
      <c r="S13" s="507"/>
      <c r="T13" s="507"/>
      <c r="U13" s="507"/>
      <c r="V13" s="508"/>
      <c r="W13" s="509" t="s">
        <v>130</v>
      </c>
      <c r="X13" s="405"/>
      <c r="Y13" s="405"/>
      <c r="Z13" s="405"/>
      <c r="AA13" s="405"/>
      <c r="AB13" s="406"/>
      <c r="AC13" s="372">
        <v>1277</v>
      </c>
      <c r="AD13" s="373"/>
      <c r="AE13" s="373"/>
      <c r="AF13" s="373"/>
      <c r="AG13" s="374"/>
      <c r="AH13" s="372">
        <v>1212</v>
      </c>
      <c r="AI13" s="373"/>
      <c r="AJ13" s="373"/>
      <c r="AK13" s="373"/>
      <c r="AL13" s="432"/>
      <c r="AM13" s="476" t="s">
        <v>131</v>
      </c>
      <c r="AN13" s="376"/>
      <c r="AO13" s="376"/>
      <c r="AP13" s="376"/>
      <c r="AQ13" s="376"/>
      <c r="AR13" s="376"/>
      <c r="AS13" s="376"/>
      <c r="AT13" s="377"/>
      <c r="AU13" s="477" t="s">
        <v>132</v>
      </c>
      <c r="AV13" s="478"/>
      <c r="AW13" s="478"/>
      <c r="AX13" s="478"/>
      <c r="AY13" s="433" t="s">
        <v>133</v>
      </c>
      <c r="AZ13" s="434"/>
      <c r="BA13" s="434"/>
      <c r="BB13" s="434"/>
      <c r="BC13" s="434"/>
      <c r="BD13" s="434"/>
      <c r="BE13" s="434"/>
      <c r="BF13" s="434"/>
      <c r="BG13" s="434"/>
      <c r="BH13" s="434"/>
      <c r="BI13" s="434"/>
      <c r="BJ13" s="434"/>
      <c r="BK13" s="434"/>
      <c r="BL13" s="434"/>
      <c r="BM13" s="435"/>
      <c r="BN13" s="419">
        <v>-767178</v>
      </c>
      <c r="BO13" s="420"/>
      <c r="BP13" s="420"/>
      <c r="BQ13" s="420"/>
      <c r="BR13" s="420"/>
      <c r="BS13" s="420"/>
      <c r="BT13" s="420"/>
      <c r="BU13" s="421"/>
      <c r="BV13" s="419">
        <v>453233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7.7</v>
      </c>
      <c r="CU13" s="417"/>
      <c r="CV13" s="417"/>
      <c r="CW13" s="417"/>
      <c r="CX13" s="417"/>
      <c r="CY13" s="417"/>
      <c r="CZ13" s="417"/>
      <c r="DA13" s="418"/>
      <c r="DB13" s="416">
        <v>7.1</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70354</v>
      </c>
      <c r="S14" s="507"/>
      <c r="T14" s="507"/>
      <c r="U14" s="507"/>
      <c r="V14" s="508"/>
      <c r="W14" s="510"/>
      <c r="X14" s="408"/>
      <c r="Y14" s="408"/>
      <c r="Z14" s="408"/>
      <c r="AA14" s="408"/>
      <c r="AB14" s="409"/>
      <c r="AC14" s="499">
        <v>4</v>
      </c>
      <c r="AD14" s="500"/>
      <c r="AE14" s="500"/>
      <c r="AF14" s="500"/>
      <c r="AG14" s="501"/>
      <c r="AH14" s="499">
        <v>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121</v>
      </c>
      <c r="CU14" s="517"/>
      <c r="CV14" s="517"/>
      <c r="CW14" s="517"/>
      <c r="CX14" s="517"/>
      <c r="CY14" s="517"/>
      <c r="CZ14" s="517"/>
      <c r="DA14" s="518"/>
      <c r="DB14" s="516" t="s">
        <v>121</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129</v>
      </c>
      <c r="N15" s="504"/>
      <c r="O15" s="504"/>
      <c r="P15" s="504"/>
      <c r="Q15" s="505"/>
      <c r="R15" s="506">
        <v>69573</v>
      </c>
      <c r="S15" s="507"/>
      <c r="T15" s="507"/>
      <c r="U15" s="507"/>
      <c r="V15" s="508"/>
      <c r="W15" s="509" t="s">
        <v>137</v>
      </c>
      <c r="X15" s="405"/>
      <c r="Y15" s="405"/>
      <c r="Z15" s="405"/>
      <c r="AA15" s="405"/>
      <c r="AB15" s="406"/>
      <c r="AC15" s="372">
        <v>6715</v>
      </c>
      <c r="AD15" s="373"/>
      <c r="AE15" s="373"/>
      <c r="AF15" s="373"/>
      <c r="AG15" s="374"/>
      <c r="AH15" s="372">
        <v>6550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8404453</v>
      </c>
      <c r="BO15" s="449"/>
      <c r="BP15" s="449"/>
      <c r="BQ15" s="449"/>
      <c r="BR15" s="449"/>
      <c r="BS15" s="449"/>
      <c r="BT15" s="449"/>
      <c r="BU15" s="450"/>
      <c r="BV15" s="448">
        <v>8317354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21.1</v>
      </c>
      <c r="AD16" s="500"/>
      <c r="AE16" s="500"/>
      <c r="AF16" s="500"/>
      <c r="AG16" s="501"/>
      <c r="AH16" s="499">
        <v>21.6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14489886</v>
      </c>
      <c r="BO16" s="420"/>
      <c r="BP16" s="420"/>
      <c r="BQ16" s="420"/>
      <c r="BR16" s="420"/>
      <c r="BS16" s="420"/>
      <c r="BT16" s="420"/>
      <c r="BU16" s="421"/>
      <c r="BV16" s="419">
        <v>13910309</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23833</v>
      </c>
      <c r="AD17" s="373"/>
      <c r="AE17" s="373"/>
      <c r="AF17" s="373"/>
      <c r="AG17" s="374"/>
      <c r="AH17" s="372">
        <v>22605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10503964</v>
      </c>
      <c r="BO17" s="420"/>
      <c r="BP17" s="420"/>
      <c r="BQ17" s="420"/>
      <c r="BR17" s="420"/>
      <c r="BS17" s="420"/>
      <c r="BT17" s="420"/>
      <c r="BU17" s="421"/>
      <c r="BV17" s="419">
        <v>10380337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294.64999999999998</v>
      </c>
      <c r="M18" s="472"/>
      <c r="N18" s="472"/>
      <c r="O18" s="472"/>
      <c r="P18" s="472"/>
      <c r="Q18" s="472"/>
      <c r="R18" s="473"/>
      <c r="S18" s="473"/>
      <c r="T18" s="473"/>
      <c r="U18" s="473"/>
      <c r="V18" s="474"/>
      <c r="W18" s="490"/>
      <c r="X18" s="491"/>
      <c r="Y18" s="491"/>
      <c r="Z18" s="491"/>
      <c r="AA18" s="491"/>
      <c r="AB18" s="515"/>
      <c r="AC18" s="389">
        <v>74.900000000000006</v>
      </c>
      <c r="AD18" s="390"/>
      <c r="AE18" s="390"/>
      <c r="AF18" s="390"/>
      <c r="AG18" s="475"/>
      <c r="AH18" s="389">
        <v>74.400000000000006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16771364</v>
      </c>
      <c r="BO18" s="420"/>
      <c r="BP18" s="420"/>
      <c r="BQ18" s="420"/>
      <c r="BR18" s="420"/>
      <c r="BS18" s="420"/>
      <c r="BT18" s="420"/>
      <c r="BU18" s="421"/>
      <c r="BV18" s="419">
        <v>15473826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239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22866476</v>
      </c>
      <c r="BO19" s="420"/>
      <c r="BP19" s="420"/>
      <c r="BQ19" s="420"/>
      <c r="BR19" s="420"/>
      <c r="BS19" s="420"/>
      <c r="BT19" s="420"/>
      <c r="BU19" s="421"/>
      <c r="BV19" s="419">
        <v>20985618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30276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22880477</v>
      </c>
      <c r="BO22" s="449"/>
      <c r="BP22" s="449"/>
      <c r="BQ22" s="449"/>
      <c r="BR22" s="449"/>
      <c r="BS22" s="449"/>
      <c r="BT22" s="449"/>
      <c r="BU22" s="450"/>
      <c r="BV22" s="448">
        <v>24148565</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13819947</v>
      </c>
      <c r="BO23" s="420"/>
      <c r="BP23" s="420"/>
      <c r="BQ23" s="420"/>
      <c r="BR23" s="420"/>
      <c r="BS23" s="420"/>
      <c r="BT23" s="420"/>
      <c r="BU23" s="421"/>
      <c r="BV23" s="419">
        <v>14660452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8450</v>
      </c>
      <c r="R24" s="373"/>
      <c r="S24" s="373"/>
      <c r="T24" s="373"/>
      <c r="U24" s="373"/>
      <c r="V24" s="374"/>
      <c r="W24" s="462"/>
      <c r="X24" s="399"/>
      <c r="Y24" s="400"/>
      <c r="Z24" s="375" t="s">
        <v>162</v>
      </c>
      <c r="AA24" s="376"/>
      <c r="AB24" s="376"/>
      <c r="AC24" s="376"/>
      <c r="AD24" s="376"/>
      <c r="AE24" s="376"/>
      <c r="AF24" s="376"/>
      <c r="AG24" s="377"/>
      <c r="AH24" s="372">
        <v>470</v>
      </c>
      <c r="AI24" s="373"/>
      <c r="AJ24" s="373"/>
      <c r="AK24" s="373"/>
      <c r="AL24" s="374"/>
      <c r="AM24" s="372">
        <v>1446190</v>
      </c>
      <c r="AN24" s="373"/>
      <c r="AO24" s="373"/>
      <c r="AP24" s="373"/>
      <c r="AQ24" s="373"/>
      <c r="AR24" s="374"/>
      <c r="AS24" s="372">
        <v>3077</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13997762</v>
      </c>
      <c r="BO24" s="420"/>
      <c r="BP24" s="420"/>
      <c r="BQ24" s="420"/>
      <c r="BR24" s="420"/>
      <c r="BS24" s="420"/>
      <c r="BT24" s="420"/>
      <c r="BU24" s="421"/>
      <c r="BV24" s="419">
        <v>14393804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7070</v>
      </c>
      <c r="R25" s="373"/>
      <c r="S25" s="373"/>
      <c r="T25" s="373"/>
      <c r="U25" s="373"/>
      <c r="V25" s="374"/>
      <c r="W25" s="462"/>
      <c r="X25" s="399"/>
      <c r="Y25" s="400"/>
      <c r="Z25" s="375" t="s">
        <v>165</v>
      </c>
      <c r="AA25" s="376"/>
      <c r="AB25" s="376"/>
      <c r="AC25" s="376"/>
      <c r="AD25" s="376"/>
      <c r="AE25" s="376"/>
      <c r="AF25" s="376"/>
      <c r="AG25" s="377"/>
      <c r="AH25" s="372">
        <v>105</v>
      </c>
      <c r="AI25" s="373"/>
      <c r="AJ25" s="373"/>
      <c r="AK25" s="373"/>
      <c r="AL25" s="374"/>
      <c r="AM25" s="372">
        <v>306600</v>
      </c>
      <c r="AN25" s="373"/>
      <c r="AO25" s="373"/>
      <c r="AP25" s="373"/>
      <c r="AQ25" s="373"/>
      <c r="AR25" s="374"/>
      <c r="AS25" s="372">
        <v>2920</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20720719</v>
      </c>
      <c r="BO25" s="449"/>
      <c r="BP25" s="449"/>
      <c r="BQ25" s="449"/>
      <c r="BR25" s="449"/>
      <c r="BS25" s="449"/>
      <c r="BT25" s="449"/>
      <c r="BU25" s="450"/>
      <c r="BV25" s="448">
        <v>17471930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6060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121</v>
      </c>
      <c r="BO26" s="420"/>
      <c r="BP26" s="420"/>
      <c r="BQ26" s="420"/>
      <c r="BR26" s="420"/>
      <c r="BS26" s="420"/>
      <c r="BT26" s="420"/>
      <c r="BU26" s="421"/>
      <c r="BV26" s="419" t="s">
        <v>121</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4400</v>
      </c>
      <c r="R27" s="373"/>
      <c r="S27" s="373"/>
      <c r="T27" s="373"/>
      <c r="U27" s="373"/>
      <c r="V27" s="374"/>
      <c r="W27" s="462"/>
      <c r="X27" s="399"/>
      <c r="Y27" s="400"/>
      <c r="Z27" s="375" t="s">
        <v>172</v>
      </c>
      <c r="AA27" s="376"/>
      <c r="AB27" s="376"/>
      <c r="AC27" s="376"/>
      <c r="AD27" s="376"/>
      <c r="AE27" s="376"/>
      <c r="AF27" s="376"/>
      <c r="AG27" s="377"/>
      <c r="AH27" s="372">
        <v>3</v>
      </c>
      <c r="AI27" s="373"/>
      <c r="AJ27" s="373"/>
      <c r="AK27" s="373"/>
      <c r="AL27" s="374"/>
      <c r="AM27" s="372">
        <v>8883</v>
      </c>
      <c r="AN27" s="373"/>
      <c r="AO27" s="373"/>
      <c r="AP27" s="373"/>
      <c r="AQ27" s="373"/>
      <c r="AR27" s="374"/>
      <c r="AS27" s="372">
        <v>2961</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1000386</v>
      </c>
      <c r="BO27" s="454"/>
      <c r="BP27" s="454"/>
      <c r="BQ27" s="454"/>
      <c r="BR27" s="454"/>
      <c r="BS27" s="454"/>
      <c r="BT27" s="454"/>
      <c r="BU27" s="455"/>
      <c r="BV27" s="453" t="s">
        <v>121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3850</v>
      </c>
      <c r="R28" s="373"/>
      <c r="S28" s="373"/>
      <c r="T28" s="373"/>
      <c r="U28" s="373"/>
      <c r="V28" s="374"/>
      <c r="W28" s="462"/>
      <c r="X28" s="399"/>
      <c r="Y28" s="400"/>
      <c r="Z28" s="375" t="s">
        <v>175</v>
      </c>
      <c r="AA28" s="376"/>
      <c r="AB28" s="376"/>
      <c r="AC28" s="376"/>
      <c r="AD28" s="376"/>
      <c r="AE28" s="376"/>
      <c r="AF28" s="376"/>
      <c r="AG28" s="377"/>
      <c r="AH28" s="372" t="s">
        <v>121</v>
      </c>
      <c r="AI28" s="373"/>
      <c r="AJ28" s="373"/>
      <c r="AK28" s="373"/>
      <c r="AL28" s="374"/>
      <c r="AM28" s="372" t="s">
        <v>121</v>
      </c>
      <c r="AN28" s="373"/>
      <c r="AO28" s="373"/>
      <c r="AP28" s="373"/>
      <c r="AQ28" s="373"/>
      <c r="AR28" s="374"/>
      <c r="AS28" s="372" t="s">
        <v>121</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2056772</v>
      </c>
      <c r="BO28" s="449"/>
      <c r="BP28" s="449"/>
      <c r="BQ28" s="449"/>
      <c r="BR28" s="449"/>
      <c r="BS28" s="449"/>
      <c r="BT28" s="449"/>
      <c r="BU28" s="450"/>
      <c r="BV28" s="448">
        <v>2662893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19</v>
      </c>
      <c r="M29" s="373"/>
      <c r="N29" s="373"/>
      <c r="O29" s="373"/>
      <c r="P29" s="374"/>
      <c r="Q29" s="372">
        <v>3550</v>
      </c>
      <c r="R29" s="373"/>
      <c r="S29" s="373"/>
      <c r="T29" s="373"/>
      <c r="U29" s="373"/>
      <c r="V29" s="374"/>
      <c r="W29" s="463"/>
      <c r="X29" s="464"/>
      <c r="Y29" s="465"/>
      <c r="Z29" s="375" t="s">
        <v>178</v>
      </c>
      <c r="AA29" s="376"/>
      <c r="AB29" s="376"/>
      <c r="AC29" s="376"/>
      <c r="AD29" s="376"/>
      <c r="AE29" s="376"/>
      <c r="AF29" s="376"/>
      <c r="AG29" s="377"/>
      <c r="AH29" s="372">
        <v>473</v>
      </c>
      <c r="AI29" s="373"/>
      <c r="AJ29" s="373"/>
      <c r="AK29" s="373"/>
      <c r="AL29" s="374"/>
      <c r="AM29" s="372">
        <v>1455073</v>
      </c>
      <c r="AN29" s="373"/>
      <c r="AO29" s="373"/>
      <c r="AP29" s="373"/>
      <c r="AQ29" s="373"/>
      <c r="AR29" s="374"/>
      <c r="AS29" s="372">
        <v>3076</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t="s">
        <v>121</v>
      </c>
      <c r="BO29" s="420"/>
      <c r="BP29" s="420"/>
      <c r="BQ29" s="420"/>
      <c r="BR29" s="420"/>
      <c r="BS29" s="420"/>
      <c r="BT29" s="420"/>
      <c r="BU29" s="421"/>
      <c r="BV29" s="419" t="s">
        <v>121</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97.7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3880850</v>
      </c>
      <c r="BO30" s="454"/>
      <c r="BP30" s="454"/>
      <c r="BQ30" s="454"/>
      <c r="BR30" s="454"/>
      <c r="BS30" s="454"/>
      <c r="BT30" s="454"/>
      <c r="BU30" s="455"/>
      <c r="BV30" s="453">
        <v>3923161</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5</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9</v>
      </c>
      <c r="AN34" s="367"/>
      <c r="AO34" s="368" t="str">
        <f>IF('各会計、関係団体の財政状況及び健全化判断比率'!B32="","",'各会計、関係団体の財政状況及び健全化判断比率'!B32)</f>
        <v>恵庭市水道事業会計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石狩東部水道企業団</v>
      </c>
      <c r="BZ34" s="368"/>
      <c r="CA34" s="368"/>
      <c r="CB34" s="368"/>
      <c r="CC34" s="368"/>
      <c r="CD34" s="368"/>
      <c r="CE34" s="368"/>
      <c r="CF34" s="368"/>
      <c r="CG34" s="368"/>
      <c r="CH34" s="368"/>
      <c r="CI34" s="368"/>
      <c r="CJ34" s="368"/>
      <c r="CK34" s="368"/>
      <c r="CL34" s="368"/>
      <c r="CM34" s="368"/>
      <c r="CN34" s="169"/>
      <c r="CO34" s="367">
        <f>IF(CQ34="","",MAX(C34:D43,U34:V43,AM34:AN43,BE34:BF43,BW34:BX43)+1)</f>
        <v>13</v>
      </c>
      <c r="CP34" s="367"/>
      <c r="CQ34" s="368" t="str">
        <f>IF('各会計、関係団体の財政状況及び健全化判断比率'!BS7="","",'各会計、関係団体の財政状況及び健全化判断比率'!BS7)</f>
        <v>恵庭リサーチビジネスパーク（株）</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土地区画整理事業特別会計</v>
      </c>
      <c r="F35" s="368"/>
      <c r="G35" s="368"/>
      <c r="H35" s="368"/>
      <c r="I35" s="368"/>
      <c r="J35" s="368"/>
      <c r="K35" s="368"/>
      <c r="L35" s="368"/>
      <c r="M35" s="368"/>
      <c r="N35" s="368"/>
      <c r="O35" s="368"/>
      <c r="P35" s="368"/>
      <c r="Q35" s="368"/>
      <c r="R35" s="368"/>
      <c r="S35" s="368"/>
      <c r="T35" s="169"/>
      <c r="U35" s="367">
        <f>IF(W35="","",U34+1)</f>
        <v>6</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10</v>
      </c>
      <c r="AN35" s="367"/>
      <c r="AO35" s="368" t="str">
        <f>IF('各会計、関係団体の財政状況及び健全化判断比率'!B33="","",'各会計、関係団体の財政状況及び健全化判断比率'!B33)</f>
        <v>恵庭市下水道事業会計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石狩教育研修センター</v>
      </c>
      <c r="BZ35" s="368"/>
      <c r="CA35" s="368"/>
      <c r="CB35" s="368"/>
      <c r="CC35" s="368"/>
      <c r="CD35" s="368"/>
      <c r="CE35" s="368"/>
      <c r="CF35" s="368"/>
      <c r="CG35" s="368"/>
      <c r="CH35" s="368"/>
      <c r="CI35" s="368"/>
      <c r="CJ35" s="368"/>
      <c r="CK35" s="368"/>
      <c r="CL35" s="368"/>
      <c r="CM35" s="368"/>
      <c r="CN35" s="169"/>
      <c r="CO35" s="367">
        <f t="shared" ref="CO35:CO43" si="3">IF(CQ35="","",CO34+1)</f>
        <v>14</v>
      </c>
      <c r="CP35" s="367"/>
      <c r="CQ35" s="368" t="str">
        <f>IF('各会計、関係団体の財政状況及び健全化判断比率'!BS8="","",'各会計、関係団体の財政状況及び健全化判断比率'!BS8)</f>
        <v>（一財）恵庭市振興公社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土地取得事業特別会計</v>
      </c>
      <c r="F36" s="368"/>
      <c r="G36" s="368"/>
      <c r="H36" s="368"/>
      <c r="I36" s="368"/>
      <c r="J36" s="368"/>
      <c r="K36" s="368"/>
      <c r="L36" s="368"/>
      <c r="M36" s="368"/>
      <c r="N36" s="368"/>
      <c r="O36" s="368"/>
      <c r="P36" s="368"/>
      <c r="Q36" s="368"/>
      <c r="R36" s="368"/>
      <c r="S36" s="368"/>
      <c r="T36" s="169"/>
      <c r="U36" s="367">
        <f t="shared" ref="U36:U43" si="4">IF(W36="","",U35+1)</f>
        <v>7</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69"/>
      <c r="CO36" s="367">
        <f t="shared" si="3"/>
        <v>15</v>
      </c>
      <c r="CP36" s="367"/>
      <c r="CQ36" s="368" t="str">
        <f>IF('各会計、関係団体の財政状況及び健全化判断比率'!BS9="","",'各会計、関係団体の財政状況及び健全化判断比率'!BS9)</f>
        <v>（一財）学校給食協会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f>IF(E37="","",C36+1)</f>
        <v>4</v>
      </c>
      <c r="D37" s="367"/>
      <c r="E37" s="368" t="str">
        <f>IF('各会計、関係団体の財政状況及び健全化判断比率'!B10="","",'各会計、関係団体の財政状況及び健全化判断比率'!B10)</f>
        <v>墓園事業特別会計</v>
      </c>
      <c r="F37" s="368"/>
      <c r="G37" s="368"/>
      <c r="H37" s="368"/>
      <c r="I37" s="368"/>
      <c r="J37" s="368"/>
      <c r="K37" s="368"/>
      <c r="L37" s="368"/>
      <c r="M37" s="368"/>
      <c r="N37" s="368"/>
      <c r="O37" s="368"/>
      <c r="P37" s="368"/>
      <c r="Q37" s="368"/>
      <c r="R37" s="368"/>
      <c r="S37" s="368"/>
      <c r="T37" s="169"/>
      <c r="U37" s="367">
        <f t="shared" si="4"/>
        <v>8</v>
      </c>
      <c r="V37" s="367"/>
      <c r="W37" s="368" t="str">
        <f>IF('各会計、関係団体の財政状況及び健全化判断比率'!B31="","",'各会計、関係団体の財政状況及び健全化判断比率'!B31)</f>
        <v>駐車場事業特別会計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61xWCpZk6jERJ9NZ0RRrdICwHxdHhTZR7yELpXm3vhdr43VvuiSLU64qde9tnBXBfQAxPTBzChR6//SLRlXN7g==" saltValue="emC8PQe0aVGfiqYjC/CGt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537</v>
      </c>
      <c r="D34" s="1151"/>
      <c r="E34" s="1152"/>
      <c r="F34" s="32">
        <v>11.03</v>
      </c>
      <c r="G34" s="33">
        <v>11.28</v>
      </c>
      <c r="H34" s="33">
        <v>12.22</v>
      </c>
      <c r="I34" s="33">
        <v>12.5</v>
      </c>
      <c r="J34" s="34">
        <v>12.71</v>
      </c>
      <c r="K34" s="22"/>
      <c r="L34" s="22"/>
      <c r="M34" s="22"/>
      <c r="N34" s="22"/>
      <c r="O34" s="22"/>
      <c r="P34" s="22"/>
    </row>
    <row r="35" spans="1:16" ht="39" customHeight="1" x14ac:dyDescent="0.15">
      <c r="A35" s="22"/>
      <c r="B35" s="35"/>
      <c r="C35" s="1145" t="s">
        <v>538</v>
      </c>
      <c r="D35" s="1146"/>
      <c r="E35" s="1147"/>
      <c r="F35" s="36">
        <v>4.8899999999999997</v>
      </c>
      <c r="G35" s="37">
        <v>10.119999999999999</v>
      </c>
      <c r="H35" s="37">
        <v>7.39</v>
      </c>
      <c r="I35" s="37">
        <v>8.9600000000000009</v>
      </c>
      <c r="J35" s="38">
        <v>9.1199999999999992</v>
      </c>
      <c r="K35" s="22"/>
      <c r="L35" s="22"/>
      <c r="M35" s="22"/>
      <c r="N35" s="22"/>
      <c r="O35" s="22"/>
      <c r="P35" s="22"/>
    </row>
    <row r="36" spans="1:16" ht="39" customHeight="1" x14ac:dyDescent="0.15">
      <c r="A36" s="22"/>
      <c r="B36" s="35"/>
      <c r="C36" s="1145" t="s">
        <v>539</v>
      </c>
      <c r="D36" s="1146"/>
      <c r="E36" s="1147"/>
      <c r="F36" s="36">
        <v>4.7699999999999996</v>
      </c>
      <c r="G36" s="37">
        <v>4.4400000000000004</v>
      </c>
      <c r="H36" s="37">
        <v>5.13</v>
      </c>
      <c r="I36" s="37">
        <v>5.79</v>
      </c>
      <c r="J36" s="38">
        <v>6.36</v>
      </c>
      <c r="K36" s="22"/>
      <c r="L36" s="22"/>
      <c r="M36" s="22"/>
      <c r="N36" s="22"/>
      <c r="O36" s="22"/>
      <c r="P36" s="22"/>
    </row>
    <row r="37" spans="1:16" ht="39" customHeight="1" x14ac:dyDescent="0.15">
      <c r="A37" s="22"/>
      <c r="B37" s="35"/>
      <c r="C37" s="1145" t="s">
        <v>540</v>
      </c>
      <c r="D37" s="1146"/>
      <c r="E37" s="1147"/>
      <c r="F37" s="36">
        <v>0.16</v>
      </c>
      <c r="G37" s="37">
        <v>0.54</v>
      </c>
      <c r="H37" s="37">
        <v>0.73</v>
      </c>
      <c r="I37" s="37">
        <v>0.78</v>
      </c>
      <c r="J37" s="38">
        <v>0.62</v>
      </c>
      <c r="K37" s="22"/>
      <c r="L37" s="22"/>
      <c r="M37" s="22"/>
      <c r="N37" s="22"/>
      <c r="O37" s="22"/>
      <c r="P37" s="22"/>
    </row>
    <row r="38" spans="1:16" ht="39" customHeight="1" x14ac:dyDescent="0.15">
      <c r="A38" s="22"/>
      <c r="B38" s="35"/>
      <c r="C38" s="1145" t="s">
        <v>541</v>
      </c>
      <c r="D38" s="1146"/>
      <c r="E38" s="1147"/>
      <c r="F38" s="36" t="s">
        <v>542</v>
      </c>
      <c r="G38" s="37">
        <v>0.82</v>
      </c>
      <c r="H38" s="37">
        <v>0.55000000000000004</v>
      </c>
      <c r="I38" s="37">
        <v>0.42</v>
      </c>
      <c r="J38" s="38">
        <v>0.22</v>
      </c>
      <c r="K38" s="22"/>
      <c r="L38" s="22"/>
      <c r="M38" s="22"/>
      <c r="N38" s="22"/>
      <c r="O38" s="22"/>
      <c r="P38" s="22"/>
    </row>
    <row r="39" spans="1:16" ht="39" customHeight="1" x14ac:dyDescent="0.15">
      <c r="A39" s="22"/>
      <c r="B39" s="35"/>
      <c r="C39" s="1145" t="s">
        <v>543</v>
      </c>
      <c r="D39" s="1146"/>
      <c r="E39" s="1147"/>
      <c r="F39" s="36">
        <v>0.13</v>
      </c>
      <c r="G39" s="37">
        <v>0.11</v>
      </c>
      <c r="H39" s="37">
        <v>0.11</v>
      </c>
      <c r="I39" s="37">
        <v>0.12</v>
      </c>
      <c r="J39" s="38">
        <v>0.13</v>
      </c>
      <c r="K39" s="22"/>
      <c r="L39" s="22"/>
      <c r="M39" s="22"/>
      <c r="N39" s="22"/>
      <c r="O39" s="22"/>
      <c r="P39" s="22"/>
    </row>
    <row r="40" spans="1:16" ht="39" customHeight="1" x14ac:dyDescent="0.15">
      <c r="A40" s="22"/>
      <c r="B40" s="35"/>
      <c r="C40" s="1145" t="s">
        <v>544</v>
      </c>
      <c r="D40" s="1146"/>
      <c r="E40" s="1147"/>
      <c r="F40" s="36">
        <v>0</v>
      </c>
      <c r="G40" s="37">
        <v>0.06</v>
      </c>
      <c r="H40" s="37">
        <v>0.11</v>
      </c>
      <c r="I40" s="37">
        <v>0.14000000000000001</v>
      </c>
      <c r="J40" s="38">
        <v>0.02</v>
      </c>
      <c r="K40" s="22"/>
      <c r="L40" s="22"/>
      <c r="M40" s="22"/>
      <c r="N40" s="22"/>
      <c r="O40" s="22"/>
      <c r="P40" s="22"/>
    </row>
    <row r="41" spans="1:16" ht="39" customHeight="1" x14ac:dyDescent="0.15">
      <c r="A41" s="22"/>
      <c r="B41" s="35"/>
      <c r="C41" s="1145" t="s">
        <v>545</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546</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547</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t19nh4mbLeceY8SJzoE7TB64q+vVV+UPvLB0kpOQMKFuysLANaUq43Oxi8kk/Knr/06VGPcq6+D9/hua7LdpA==" saltValue="OeP0DDvHEXQhsHaMK7Oc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2493</v>
      </c>
      <c r="L45" s="60">
        <v>2665</v>
      </c>
      <c r="M45" s="60">
        <v>2792</v>
      </c>
      <c r="N45" s="60">
        <v>2794</v>
      </c>
      <c r="O45" s="61">
        <v>2797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538</v>
      </c>
      <c r="L48" s="64">
        <v>519</v>
      </c>
      <c r="M48" s="64">
        <v>519</v>
      </c>
      <c r="N48" s="64">
        <v>534</v>
      </c>
      <c r="O48" s="65">
        <v>521</v>
      </c>
      <c r="P48" s="48"/>
      <c r="Q48" s="48"/>
      <c r="R48" s="48"/>
      <c r="S48" s="48"/>
      <c r="T48" s="48"/>
      <c r="U48" s="48"/>
    </row>
    <row r="49" spans="1:21" ht="30.75" customHeight="1" x14ac:dyDescent="0.15">
      <c r="A49" s="48"/>
      <c r="B49" s="1178"/>
      <c r="C49" s="1179"/>
      <c r="D49" s="62"/>
      <c r="E49" s="1155" t="s">
        <v>14</v>
      </c>
      <c r="F49" s="1155"/>
      <c r="G49" s="1155"/>
      <c r="H49" s="1155"/>
      <c r="I49" s="1155"/>
      <c r="J49" s="1156"/>
      <c r="K49" s="63">
        <v>1</v>
      </c>
      <c r="L49" s="64">
        <v>1</v>
      </c>
      <c r="M49" s="64">
        <v>1</v>
      </c>
      <c r="N49" s="64">
        <v>1</v>
      </c>
      <c r="O49" s="65">
        <v>1</v>
      </c>
      <c r="P49" s="48"/>
      <c r="Q49" s="48"/>
      <c r="R49" s="48"/>
      <c r="S49" s="48"/>
      <c r="T49" s="48"/>
      <c r="U49" s="48"/>
    </row>
    <row r="50" spans="1:21" ht="30.75" customHeight="1" x14ac:dyDescent="0.15">
      <c r="A50" s="48"/>
      <c r="B50" s="1178"/>
      <c r="C50" s="1179"/>
      <c r="D50" s="62"/>
      <c r="E50" s="1155" t="s">
        <v>15</v>
      </c>
      <c r="F50" s="1155"/>
      <c r="G50" s="1155"/>
      <c r="H50" s="1155"/>
      <c r="I50" s="1155"/>
      <c r="J50" s="1156"/>
      <c r="K50" s="63">
        <v>22</v>
      </c>
      <c r="L50" s="64">
        <v>38</v>
      </c>
      <c r="M50" s="64">
        <v>20</v>
      </c>
      <c r="N50" s="64">
        <v>29</v>
      </c>
      <c r="O50" s="65">
        <v>35</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2421</v>
      </c>
      <c r="L52" s="64">
        <v>2376</v>
      </c>
      <c r="M52" s="64">
        <v>2289</v>
      </c>
      <c r="N52" s="64">
        <v>2232</v>
      </c>
      <c r="O52" s="65">
        <v>2162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633</v>
      </c>
      <c r="L53" s="69">
        <v>847</v>
      </c>
      <c r="M53" s="69">
        <v>1043</v>
      </c>
      <c r="N53" s="69">
        <v>1126</v>
      </c>
      <c r="O53" s="70">
        <v>1192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XLYLz2Pjwu1OugqQsVRH9Tcp5QlK3AGmHwfMNM3CaRLm3akogU0rP5EXhPRY82KFqPRHO+K/xkkIsWnURD7mQ==" saltValue="siU7eSIDLccnZM4MoHLb3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27588</v>
      </c>
      <c r="J41" s="344">
        <v>27123</v>
      </c>
      <c r="K41" s="344">
        <v>25964</v>
      </c>
      <c r="L41" s="344">
        <v>24149</v>
      </c>
      <c r="M41" s="345">
        <v>22880</v>
      </c>
    </row>
    <row r="42" spans="2:13" ht="27.75" customHeight="1" x14ac:dyDescent="0.15">
      <c r="B42" s="1186"/>
      <c r="C42" s="1187"/>
      <c r="D42" s="106"/>
      <c r="E42" s="1190" t="s">
        <v>32</v>
      </c>
      <c r="F42" s="1190"/>
      <c r="G42" s="1190"/>
      <c r="H42" s="1191"/>
      <c r="I42" s="346">
        <v>50</v>
      </c>
      <c r="J42" s="347">
        <v>219</v>
      </c>
      <c r="K42" s="347">
        <v>223</v>
      </c>
      <c r="L42" s="347">
        <v>240</v>
      </c>
      <c r="M42" s="348">
        <v>747</v>
      </c>
    </row>
    <row r="43" spans="2:13" ht="27.75" customHeight="1" x14ac:dyDescent="0.15">
      <c r="B43" s="1186"/>
      <c r="C43" s="1187"/>
      <c r="D43" s="106"/>
      <c r="E43" s="1190" t="s">
        <v>33</v>
      </c>
      <c r="F43" s="1190"/>
      <c r="G43" s="1190"/>
      <c r="H43" s="1191"/>
      <c r="I43" s="346">
        <v>6829</v>
      </c>
      <c r="J43" s="347">
        <v>6375</v>
      </c>
      <c r="K43" s="347">
        <v>6193</v>
      </c>
      <c r="L43" s="347">
        <v>6212</v>
      </c>
      <c r="M43" s="348">
        <v>6226</v>
      </c>
    </row>
    <row r="44" spans="2:13" ht="27.75" customHeight="1" x14ac:dyDescent="0.15">
      <c r="B44" s="1186"/>
      <c r="C44" s="1187"/>
      <c r="D44" s="106"/>
      <c r="E44" s="1190" t="s">
        <v>34</v>
      </c>
      <c r="F44" s="1190"/>
      <c r="G44" s="1190"/>
      <c r="H44" s="1191"/>
      <c r="I44" s="346" t="s">
        <v>491</v>
      </c>
      <c r="J44" s="347" t="s">
        <v>491</v>
      </c>
      <c r="K44" s="347" t="s">
        <v>491</v>
      </c>
      <c r="L44" s="347" t="s">
        <v>491</v>
      </c>
      <c r="M44" s="348" t="s">
        <v>491</v>
      </c>
    </row>
    <row r="45" spans="2:13" ht="27.75" customHeight="1" x14ac:dyDescent="0.15">
      <c r="B45" s="1186"/>
      <c r="C45" s="1187"/>
      <c r="D45" s="106"/>
      <c r="E45" s="1190" t="s">
        <v>35</v>
      </c>
      <c r="F45" s="1190"/>
      <c r="G45" s="1190"/>
      <c r="H45" s="1191"/>
      <c r="I45" s="346">
        <v>1620</v>
      </c>
      <c r="J45" s="347">
        <v>1532</v>
      </c>
      <c r="K45" s="347">
        <v>1388</v>
      </c>
      <c r="L45" s="347">
        <v>1450</v>
      </c>
      <c r="M45" s="348">
        <v>1666</v>
      </c>
    </row>
    <row r="46" spans="2:13" ht="27.75" customHeight="1" x14ac:dyDescent="0.15">
      <c r="B46" s="1186"/>
      <c r="C46" s="1187"/>
      <c r="D46" s="107"/>
      <c r="E46" s="1190" t="s">
        <v>36</v>
      </c>
      <c r="F46" s="1190"/>
      <c r="G46" s="1190"/>
      <c r="H46" s="1191"/>
      <c r="I46" s="346" t="s">
        <v>491</v>
      </c>
      <c r="J46" s="347">
        <v>3</v>
      </c>
      <c r="K46" s="347" t="s">
        <v>491</v>
      </c>
      <c r="L46" s="347" t="s">
        <v>491</v>
      </c>
      <c r="M46" s="348" t="s">
        <v>491</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5432</v>
      </c>
      <c r="J50" s="347">
        <v>6319</v>
      </c>
      <c r="K50" s="347">
        <v>7385</v>
      </c>
      <c r="L50" s="347">
        <v>7639</v>
      </c>
      <c r="M50" s="348">
        <v>8053</v>
      </c>
    </row>
    <row r="51" spans="2:13" ht="27.75" customHeight="1" x14ac:dyDescent="0.15">
      <c r="B51" s="1186"/>
      <c r="C51" s="1187"/>
      <c r="D51" s="106"/>
      <c r="E51" s="1190" t="s">
        <v>42</v>
      </c>
      <c r="F51" s="1190"/>
      <c r="G51" s="1190"/>
      <c r="H51" s="1191"/>
      <c r="I51" s="346">
        <v>7582</v>
      </c>
      <c r="J51" s="347">
        <v>6000</v>
      </c>
      <c r="K51" s="347">
        <v>5993</v>
      </c>
      <c r="L51" s="347">
        <v>5659</v>
      </c>
      <c r="M51" s="348">
        <v>5337</v>
      </c>
    </row>
    <row r="52" spans="2:13" ht="27.75" customHeight="1" x14ac:dyDescent="0.15">
      <c r="B52" s="1188"/>
      <c r="C52" s="1189"/>
      <c r="D52" s="106"/>
      <c r="E52" s="1190" t="s">
        <v>43</v>
      </c>
      <c r="F52" s="1190"/>
      <c r="G52" s="1190"/>
      <c r="H52" s="1191"/>
      <c r="I52" s="346">
        <v>21432</v>
      </c>
      <c r="J52" s="347">
        <v>21177</v>
      </c>
      <c r="K52" s="347">
        <v>20203</v>
      </c>
      <c r="L52" s="347">
        <v>19473</v>
      </c>
      <c r="M52" s="348">
        <v>18366</v>
      </c>
    </row>
    <row r="53" spans="2:13" ht="27.75" customHeight="1" thickBot="1" x14ac:dyDescent="0.2">
      <c r="B53" s="1192" t="s">
        <v>19</v>
      </c>
      <c r="C53" s="1193"/>
      <c r="D53" s="110"/>
      <c r="E53" s="1194" t="s">
        <v>44</v>
      </c>
      <c r="F53" s="1194"/>
      <c r="G53" s="1194"/>
      <c r="H53" s="1195"/>
      <c r="I53" s="349">
        <v>1641</v>
      </c>
      <c r="J53" s="350">
        <v>1756</v>
      </c>
      <c r="K53" s="350">
        <v>186</v>
      </c>
      <c r="L53" s="350">
        <v>-721</v>
      </c>
      <c r="M53" s="351">
        <v>-236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3xwqjoX8CR8zduJuxVE7oR4yYdlTkU3O6lOvMXIxrPks/a9chXohF4xi/DV3GN0EqLIGn2bJuimu2PbnJwsag==" saltValue="32ph31bd0cJT0whLa62R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2441</v>
      </c>
      <c r="G55" s="352">
        <v>2663</v>
      </c>
      <c r="H55" s="353">
        <v>2057</v>
      </c>
    </row>
    <row r="56" spans="2:8" ht="52.5" customHeight="1" x14ac:dyDescent="0.15">
      <c r="B56" s="122"/>
      <c r="C56" s="1213" t="s">
        <v>47</v>
      </c>
      <c r="D56" s="1213"/>
      <c r="E56" s="1214"/>
      <c r="F56" s="354" t="s">
        <v>491</v>
      </c>
      <c r="G56" s="354" t="s">
        <v>491</v>
      </c>
      <c r="H56" s="355" t="s">
        <v>491</v>
      </c>
    </row>
    <row r="57" spans="2:8" ht="53.25" customHeight="1" x14ac:dyDescent="0.15">
      <c r="B57" s="122"/>
      <c r="C57" s="1215" t="s">
        <v>48</v>
      </c>
      <c r="D57" s="1215"/>
      <c r="E57" s="1216"/>
      <c r="F57" s="356">
        <v>3993</v>
      </c>
      <c r="G57" s="356">
        <v>3923</v>
      </c>
      <c r="H57" s="357">
        <v>3881</v>
      </c>
    </row>
    <row r="58" spans="2:8" ht="45.75" customHeight="1" x14ac:dyDescent="0.15">
      <c r="B58" s="123"/>
      <c r="C58" s="1203" t="s">
        <v>559</v>
      </c>
      <c r="D58" s="1204"/>
      <c r="E58" s="1205"/>
      <c r="F58" s="358">
        <v>1794</v>
      </c>
      <c r="G58" s="358">
        <v>1612</v>
      </c>
      <c r="H58" s="359">
        <v>1422</v>
      </c>
    </row>
    <row r="59" spans="2:8" ht="45.75" customHeight="1" x14ac:dyDescent="0.15">
      <c r="B59" s="123"/>
      <c r="C59" s="1203" t="s">
        <v>560</v>
      </c>
      <c r="D59" s="1204"/>
      <c r="E59" s="1205"/>
      <c r="F59" s="358">
        <v>527</v>
      </c>
      <c r="G59" s="358">
        <v>671</v>
      </c>
      <c r="H59" s="359">
        <v>703</v>
      </c>
    </row>
    <row r="60" spans="2:8" ht="45.75" customHeight="1" x14ac:dyDescent="0.15">
      <c r="B60" s="123"/>
      <c r="C60" s="1203" t="s">
        <v>561</v>
      </c>
      <c r="D60" s="1204"/>
      <c r="E60" s="1205"/>
      <c r="F60" s="358">
        <v>457</v>
      </c>
      <c r="G60" s="358">
        <v>419</v>
      </c>
      <c r="H60" s="359">
        <v>428</v>
      </c>
    </row>
    <row r="61" spans="2:8" ht="45.75" customHeight="1" x14ac:dyDescent="0.15">
      <c r="B61" s="123"/>
      <c r="C61" s="1203" t="s">
        <v>562</v>
      </c>
      <c r="D61" s="1204"/>
      <c r="E61" s="1205"/>
      <c r="F61" s="358">
        <v>317</v>
      </c>
      <c r="G61" s="358">
        <v>307</v>
      </c>
      <c r="H61" s="359">
        <v>286</v>
      </c>
    </row>
    <row r="62" spans="2:8" ht="45.75" customHeight="1" thickBot="1" x14ac:dyDescent="0.2">
      <c r="B62" s="124"/>
      <c r="C62" s="1206" t="s">
        <v>563</v>
      </c>
      <c r="D62" s="1207"/>
      <c r="E62" s="1208"/>
      <c r="F62" s="360">
        <v>133</v>
      </c>
      <c r="G62" s="360">
        <v>180</v>
      </c>
      <c r="H62" s="361">
        <v>219</v>
      </c>
    </row>
    <row r="63" spans="2:8" ht="52.5" customHeight="1" thickBot="1" x14ac:dyDescent="0.2">
      <c r="B63" s="125"/>
      <c r="C63" s="1209" t="s">
        <v>49</v>
      </c>
      <c r="D63" s="1209"/>
      <c r="E63" s="1210"/>
      <c r="F63" s="362">
        <v>6434</v>
      </c>
      <c r="G63" s="362">
        <v>6586</v>
      </c>
      <c r="H63" s="363">
        <v>5938</v>
      </c>
    </row>
    <row r="64" spans="2:8" x14ac:dyDescent="0.15"/>
  </sheetData>
  <sheetProtection algorithmName="SHA-512" hashValue="Lwn41OsB+wjd7Q4BVUVMZZd23SUsy+R/fxhpb5+SUZDqh2xM4Yxt1c1+xBJibs8w8ZyCqCXXtzRmTTRwPs1Lpw==" saltValue="QYCWX0PlemtCOLvVdMrV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48744</v>
      </c>
      <c r="E3" s="144"/>
      <c r="F3" s="145">
        <v>45483</v>
      </c>
      <c r="G3" s="146"/>
      <c r="H3" s="147"/>
    </row>
    <row r="4" spans="1:8" x14ac:dyDescent="0.15">
      <c r="A4" s="148"/>
      <c r="B4" s="149"/>
      <c r="C4" s="150"/>
      <c r="D4" s="151">
        <v>24212</v>
      </c>
      <c r="E4" s="152"/>
      <c r="F4" s="153">
        <v>24241</v>
      </c>
      <c r="G4" s="154"/>
      <c r="H4" s="155"/>
    </row>
    <row r="5" spans="1:8" x14ac:dyDescent="0.15">
      <c r="A5" s="136" t="s">
        <v>523</v>
      </c>
      <c r="B5" s="141"/>
      <c r="C5" s="142"/>
      <c r="D5" s="143">
        <v>46212</v>
      </c>
      <c r="E5" s="144"/>
      <c r="F5" s="145">
        <v>45945</v>
      </c>
      <c r="G5" s="146"/>
      <c r="H5" s="147"/>
    </row>
    <row r="6" spans="1:8" x14ac:dyDescent="0.15">
      <c r="A6" s="148"/>
      <c r="B6" s="149"/>
      <c r="C6" s="150"/>
      <c r="D6" s="151">
        <v>17299</v>
      </c>
      <c r="E6" s="152"/>
      <c r="F6" s="153">
        <v>25180</v>
      </c>
      <c r="G6" s="154"/>
      <c r="H6" s="155"/>
    </row>
    <row r="7" spans="1:8" x14ac:dyDescent="0.15">
      <c r="A7" s="136" t="s">
        <v>524</v>
      </c>
      <c r="B7" s="141"/>
      <c r="C7" s="142"/>
      <c r="D7" s="143">
        <v>54718</v>
      </c>
      <c r="E7" s="144"/>
      <c r="F7" s="145">
        <v>44475</v>
      </c>
      <c r="G7" s="146"/>
      <c r="H7" s="147"/>
    </row>
    <row r="8" spans="1:8" x14ac:dyDescent="0.15">
      <c r="A8" s="148"/>
      <c r="B8" s="149"/>
      <c r="C8" s="150"/>
      <c r="D8" s="151">
        <v>27984</v>
      </c>
      <c r="E8" s="152"/>
      <c r="F8" s="153">
        <v>24780</v>
      </c>
      <c r="G8" s="154"/>
      <c r="H8" s="155"/>
    </row>
    <row r="9" spans="1:8" x14ac:dyDescent="0.15">
      <c r="A9" s="136" t="s">
        <v>525</v>
      </c>
      <c r="B9" s="141"/>
      <c r="C9" s="142"/>
      <c r="D9" s="143">
        <v>39862</v>
      </c>
      <c r="E9" s="144"/>
      <c r="F9" s="145">
        <v>45982</v>
      </c>
      <c r="G9" s="146"/>
      <c r="H9" s="147"/>
    </row>
    <row r="10" spans="1:8" x14ac:dyDescent="0.15">
      <c r="A10" s="148"/>
      <c r="B10" s="149"/>
      <c r="C10" s="150"/>
      <c r="D10" s="151">
        <v>23825</v>
      </c>
      <c r="E10" s="152"/>
      <c r="F10" s="153">
        <v>25583</v>
      </c>
      <c r="G10" s="154"/>
      <c r="H10" s="155"/>
    </row>
    <row r="11" spans="1:8" x14ac:dyDescent="0.15">
      <c r="A11" s="136" t="s">
        <v>526</v>
      </c>
      <c r="B11" s="141"/>
      <c r="C11" s="142"/>
      <c r="D11" s="143">
        <v>48040</v>
      </c>
      <c r="E11" s="144"/>
      <c r="F11" s="145">
        <v>50538</v>
      </c>
      <c r="G11" s="146"/>
      <c r="H11" s="147"/>
    </row>
    <row r="12" spans="1:8" x14ac:dyDescent="0.15">
      <c r="A12" s="148"/>
      <c r="B12" s="149"/>
      <c r="C12" s="156"/>
      <c r="D12" s="151">
        <v>23966</v>
      </c>
      <c r="E12" s="152"/>
      <c r="F12" s="153">
        <v>29053</v>
      </c>
      <c r="G12" s="154"/>
      <c r="H12" s="155"/>
    </row>
    <row r="13" spans="1:8" x14ac:dyDescent="0.15">
      <c r="A13" s="136"/>
      <c r="B13" s="141"/>
      <c r="C13" s="157"/>
      <c r="D13" s="158">
        <v>47515</v>
      </c>
      <c r="E13" s="159"/>
      <c r="F13" s="160">
        <v>46485</v>
      </c>
      <c r="G13" s="161"/>
      <c r="H13" s="147"/>
    </row>
    <row r="14" spans="1:8" x14ac:dyDescent="0.15">
      <c r="A14" s="148"/>
      <c r="B14" s="149"/>
      <c r="C14" s="150"/>
      <c r="D14" s="151">
        <v>23457</v>
      </c>
      <c r="E14" s="152"/>
      <c r="F14" s="153">
        <v>25767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4.8899999999999997</v>
      </c>
      <c r="C19" s="162">
        <f>ROUND(VALUE(SUBSTITUTE(実質収支比率等に係る経年分析!G$48,"▲","-")),2)</f>
        <v>10.119999999999999</v>
      </c>
      <c r="D19" s="162">
        <f>ROUND(VALUE(SUBSTITUTE(実質収支比率等に係る経年分析!H$48,"▲","-")),2)</f>
        <v>7.4</v>
      </c>
      <c r="E19" s="162">
        <f>ROUND(VALUE(SUBSTITUTE(実質収支比率等に係る経年分析!I$48,"▲","-")),2)</f>
        <v>8.9700000000000006</v>
      </c>
      <c r="F19" s="162">
        <f>ROUND(VALUE(SUBSTITUTE(実質収支比率等に係る経年分析!J$48,"▲","-")),2)</f>
        <v>9.1199999999999992</v>
      </c>
    </row>
    <row r="20" spans="1:11" x14ac:dyDescent="0.15">
      <c r="A20" s="162" t="s">
        <v>53</v>
      </c>
      <c r="B20" s="162">
        <f>ROUND(VALUE(SUBSTITUTE(実質収支比率等に係る経年分析!F$47,"▲","-")),2)</f>
        <v>13.27</v>
      </c>
      <c r="C20" s="162">
        <f>ROUND(VALUE(SUBSTITUTE(実質収支比率等に係る経年分析!G$47,"▲","-")),2)</f>
        <v>13.51</v>
      </c>
      <c r="D20" s="162">
        <f>ROUND(VALUE(SUBSTITUTE(実質収支比率等に係る経年分析!H$47,"▲","-")),2)</f>
        <v>15.56</v>
      </c>
      <c r="E20" s="162">
        <f>ROUND(VALUE(SUBSTITUTE(実質収支比率等に係る経年分析!I$47,"▲","-")),2)</f>
        <v>16.53</v>
      </c>
      <c r="F20" s="162">
        <f>ROUND(VALUE(SUBSTITUTE(実質収支比率等に係る経年分析!J$47,"▲","-")),2)</f>
        <v>12.35</v>
      </c>
    </row>
    <row r="21" spans="1:11" x14ac:dyDescent="0.15">
      <c r="A21" s="162" t="s">
        <v>54</v>
      </c>
      <c r="B21" s="162">
        <f>IF(ISNUMBER(VALUE(SUBSTITUTE(実質収支比率等に係る経年分析!F$49,"▲","-"))),ROUND(VALUE(SUBSTITUTE(実質収支比率等に係る経年分析!F$49,"▲","-")),2),NA())</f>
        <v>-0.73</v>
      </c>
      <c r="C21" s="162">
        <f>IF(ISNUMBER(VALUE(SUBSTITUTE(実質収支比率等に係る経年分析!G$49,"▲","-"))),ROUND(VALUE(SUBSTITUTE(実質収支比率等に係る経年分析!G$49,"▲","-")),2),NA())</f>
        <v>5.48</v>
      </c>
      <c r="D21" s="162">
        <f>IF(ISNUMBER(VALUE(SUBSTITUTE(実質収支比率等に係る経年分析!H$49,"▲","-"))),ROUND(VALUE(SUBSTITUTE(実質収支比率等に係る経年分析!H$49,"▲","-")),2),NA())</f>
        <v>-3.19</v>
      </c>
      <c r="E21" s="162">
        <f>IF(ISNUMBER(VALUE(SUBSTITUTE(実質収支比率等に係る経年分析!I$49,"▲","-"))),ROUND(VALUE(SUBSTITUTE(実質収支比率等に係る経年分析!I$49,"▲","-")),2),NA())</f>
        <v>2.81</v>
      </c>
      <c r="F21" s="162">
        <f>IF(ISNUMBER(VALUE(SUBSTITUTE(実質収支比率等に係る経年分析!J$49,"▲","-"))),ROUND(VALUE(SUBSTITUTE(実質収支比率等に係る経年分析!J$49,"▲","-")),2),NA())</f>
        <v>-4.6100000000000003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土地区画整理事業特別会計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駐車場事業特別会計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0.14000000000000001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0.13</v>
      </c>
    </row>
    <row r="32" spans="1:11" x14ac:dyDescent="0.15">
      <c r="A32" s="163" t="str">
        <f>IF(連結実質赤字比率に係る赤字・黒字の構成分析!C$38="",NA(),連結実質赤字比率に係る赤字・黒字の構成分析!C$38)</f>
        <v>国民健康保険特別会計</v>
      </c>
      <c r="B32" s="163">
        <f>IF(ROUND(VALUE(SUBSTITUTE(連結実質赤字比率に係る赤字・黒字の構成分析!F$38,"▲", "-")), 2) &lt; 0, ABS(ROUND(VALUE(SUBSTITUTE(連結実質赤字比率に係る赤字・黒字の構成分析!F$38,"▲", "-")), 2)), NA())</f>
        <v>0.05</v>
      </c>
      <c r="C32" s="163" t="e">
        <f>IF(ROUND(VALUE(SUBSTITUTE(連結実質赤字比率に係る赤字・黒字の構成分析!F$38,"▲", "-")), 2) &gt;= 0, ABS(ROUND(VALUE(SUBSTITUTE(連結実質赤字比率に係る赤字・黒字の構成分析!F$38,"▲", "-")), 2)), NA())</f>
        <v>#N/A</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0.55000000000000004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0.22</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0.73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0.78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0.62</v>
      </c>
    </row>
    <row r="34" spans="1:16" x14ac:dyDescent="0.15">
      <c r="A34" s="163" t="str">
        <f>IF(連結実質赤字比率に係る赤字・黒字の構成分析!C$36="",NA(),連結実質赤字比率に係る赤字・黒字の構成分析!C$36)</f>
        <v>恵庭市水道事業会計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4.7699999999999996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4.4400000000000004</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5.13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5.79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6.36</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4.8899999999999997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10.119999999999999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7.39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8.9600000000000009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9.1199999999999992</v>
      </c>
    </row>
    <row r="36" spans="1:16" x14ac:dyDescent="0.15">
      <c r="A36" s="163" t="str">
        <f>IF(連結実質赤字比率に係る赤字・黒字の構成分析!C$34="",NA(),連結実質赤字比率に係る赤字・黒字の構成分析!C$34)</f>
        <v>恵庭市下水道事業会計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11.03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11.28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12.22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12.71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2421</v>
      </c>
      <c r="E42" s="164"/>
      <c r="F42" s="164"/>
      <c r="G42" s="164">
        <f>'実質公債費比率（分子）の構造'!L$52</f>
        <v>2376</v>
      </c>
      <c r="H42" s="164"/>
      <c r="I42" s="164"/>
      <c r="J42" s="164">
        <f>'実質公債費比率（分子）の構造'!M$52</f>
        <v>2289</v>
      </c>
      <c r="K42" s="164"/>
      <c r="L42" s="164"/>
      <c r="M42" s="164">
        <f>'実質公債費比率（分子）の構造'!N$52</f>
        <v>2232</v>
      </c>
      <c r="N42" s="164"/>
      <c r="O42" s="164"/>
      <c r="P42" s="164">
        <f>'実質公債費比率（分子）の構造'!O$52</f>
        <v>2162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22</v>
      </c>
      <c r="C44" s="164"/>
      <c r="D44" s="164"/>
      <c r="E44" s="164">
        <f>'実質公債費比率（分子）の構造'!L$50</f>
        <v>38</v>
      </c>
      <c r="F44" s="164"/>
      <c r="G44" s="164"/>
      <c r="H44" s="164">
        <f>'実質公債費比率（分子）の構造'!M$50</f>
        <v>20</v>
      </c>
      <c r="I44" s="164"/>
      <c r="J44" s="164"/>
      <c r="K44" s="164">
        <f>'実質公債費比率（分子）の構造'!N$50</f>
        <v>29</v>
      </c>
      <c r="L44" s="164"/>
      <c r="M44" s="164"/>
      <c r="N44" s="164">
        <f>'実質公債費比率（分子）の構造'!O$50</f>
        <v>35</v>
      </c>
      <c r="O44" s="164"/>
      <c r="P44" s="164"/>
    </row>
    <row r="45" spans="1:16" x14ac:dyDescent="0.15">
      <c r="A45" s="164" t="s">
        <v>63</v>
      </c>
      <c r="B45" s="164">
        <f>'実質公債費比率（分子）の構造'!K$49</f>
        <v>1</v>
      </c>
      <c r="C45" s="164"/>
      <c r="D45" s="164"/>
      <c r="E45" s="164">
        <f>'実質公債費比率（分子）の構造'!L$49</f>
        <v>1</v>
      </c>
      <c r="F45" s="164"/>
      <c r="G45" s="164"/>
      <c r="H45" s="164">
        <f>'実質公債費比率（分子）の構造'!M$49</f>
        <v>1</v>
      </c>
      <c r="I45" s="164"/>
      <c r="J45" s="164"/>
      <c r="K45" s="164">
        <f>'実質公債費比率（分子）の構造'!N$49</f>
        <v>1</v>
      </c>
      <c r="L45" s="164"/>
      <c r="M45" s="164"/>
      <c r="N45" s="164">
        <f>'実質公債費比率（分子）の構造'!O$49</f>
        <v>1</v>
      </c>
      <c r="O45" s="164"/>
      <c r="P45" s="164"/>
    </row>
    <row r="46" spans="1:16" x14ac:dyDescent="0.15">
      <c r="A46" s="164" t="s">
        <v>64</v>
      </c>
      <c r="B46" s="164">
        <f>'実質公債費比率（分子）の構造'!K$48</f>
        <v>538</v>
      </c>
      <c r="C46" s="164"/>
      <c r="D46" s="164"/>
      <c r="E46" s="164">
        <f>'実質公債費比率（分子）の構造'!L$48</f>
        <v>519</v>
      </c>
      <c r="F46" s="164"/>
      <c r="G46" s="164"/>
      <c r="H46" s="164">
        <f>'実質公債費比率（分子）の構造'!M$48</f>
        <v>519</v>
      </c>
      <c r="I46" s="164"/>
      <c r="J46" s="164"/>
      <c r="K46" s="164">
        <f>'実質公債費比率（分子）の構造'!N$48</f>
        <v>534</v>
      </c>
      <c r="L46" s="164"/>
      <c r="M46" s="164"/>
      <c r="N46" s="164">
        <f>'実質公債費比率（分子）の構造'!O$48</f>
        <v>521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2493</v>
      </c>
      <c r="C49" s="164"/>
      <c r="D49" s="164"/>
      <c r="E49" s="164">
        <f>'実質公債費比率（分子）の構造'!L$45</f>
        <v>2665</v>
      </c>
      <c r="F49" s="164"/>
      <c r="G49" s="164"/>
      <c r="H49" s="164">
        <f>'実質公債費比率（分子）の構造'!M$45</f>
        <v>2792</v>
      </c>
      <c r="I49" s="164"/>
      <c r="J49" s="164"/>
      <c r="K49" s="164">
        <f>'実質公債費比率（分子）の構造'!N$45</f>
        <v>2794</v>
      </c>
      <c r="L49" s="164"/>
      <c r="M49" s="164"/>
      <c r="N49" s="164">
        <f>'実質公債費比率（分子）の構造'!O$45</f>
        <v>2797</v>
      </c>
      <c r="O49" s="164"/>
      <c r="P49" s="164"/>
    </row>
    <row r="50" spans="1:16" x14ac:dyDescent="0.15">
      <c r="A50" s="164" t="s">
        <v>67</v>
      </c>
      <c r="B50" s="164" t="e">
        <f>NA()</f>
        <v>#N/A</v>
      </c>
      <c r="C50" s="164">
        <f>IF(ISNUMBER('実質公債費比率（分子）の構造'!K$53),'実質公債費比率（分子）の構造'!K$53,NA())</f>
        <v>633</v>
      </c>
      <c r="D50" s="164" t="e">
        <f>NA()</f>
        <v>#N/A</v>
      </c>
      <c r="E50" s="164" t="e">
        <f>NA()</f>
        <v>#N/A</v>
      </c>
      <c r="F50" s="164">
        <f>IF(ISNUMBER('実質公債費比率（分子）の構造'!L$53),'実質公債費比率（分子）の構造'!L$53,NA())</f>
        <v>847</v>
      </c>
      <c r="G50" s="164" t="e">
        <f>NA()</f>
        <v>#N/A</v>
      </c>
      <c r="H50" s="164" t="e">
        <f>NA()</f>
        <v>#N/A</v>
      </c>
      <c r="I50" s="164">
        <f>IF(ISNUMBER('実質公債費比率（分子）の構造'!M$53),'実質公債費比率（分子）の構造'!M$53,NA())</f>
        <v>1043</v>
      </c>
      <c r="J50" s="164" t="e">
        <f>NA()</f>
        <v>#N/A</v>
      </c>
      <c r="K50" s="164" t="e">
        <f>NA()</f>
        <v>#N/A</v>
      </c>
      <c r="L50" s="164">
        <f>IF(ISNUMBER('実質公債費比率（分子）の構造'!N$53),'実質公債費比率（分子）の構造'!N$53,NA())</f>
        <v>1126</v>
      </c>
      <c r="M50" s="164" t="e">
        <f>NA()</f>
        <v>#N/A</v>
      </c>
      <c r="N50" s="164" t="e">
        <f>NA()</f>
        <v>#N/A</v>
      </c>
      <c r="O50" s="164">
        <f>IF(ISNUMBER('実質公債費比率（分子）の構造'!O$53),'実質公債費比率（分子）の構造'!O$53,NA())</f>
        <v>1192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21432</v>
      </c>
      <c r="E56" s="163"/>
      <c r="F56" s="163"/>
      <c r="G56" s="163">
        <f>'将来負担比率（分子）の構造'!J$52</f>
        <v>21177</v>
      </c>
      <c r="H56" s="163"/>
      <c r="I56" s="163"/>
      <c r="J56" s="163">
        <f>'将来負担比率（分子）の構造'!K$52</f>
        <v>20203</v>
      </c>
      <c r="K56" s="163"/>
      <c r="L56" s="163"/>
      <c r="M56" s="163">
        <f>'将来負担比率（分子）の構造'!L$52</f>
        <v>19473</v>
      </c>
      <c r="N56" s="163"/>
      <c r="O56" s="163"/>
      <c r="P56" s="163">
        <f>'将来負担比率（分子）の構造'!M$52</f>
        <v>18366</v>
      </c>
    </row>
    <row r="57" spans="1:16" x14ac:dyDescent="0.15">
      <c r="A57" s="163" t="s">
        <v>42</v>
      </c>
      <c r="B57" s="163"/>
      <c r="C57" s="163"/>
      <c r="D57" s="163">
        <f>'将来負担比率（分子）の構造'!I$51</f>
        <v>7582</v>
      </c>
      <c r="E57" s="163"/>
      <c r="F57" s="163"/>
      <c r="G57" s="163">
        <f>'将来負担比率（分子）の構造'!J$51</f>
        <v>6000</v>
      </c>
      <c r="H57" s="163"/>
      <c r="I57" s="163"/>
      <c r="J57" s="163">
        <f>'将来負担比率（分子）の構造'!K$51</f>
        <v>5993</v>
      </c>
      <c r="K57" s="163"/>
      <c r="L57" s="163"/>
      <c r="M57" s="163">
        <f>'将来負担比率（分子）の構造'!L$51</f>
        <v>5659</v>
      </c>
      <c r="N57" s="163"/>
      <c r="O57" s="163"/>
      <c r="P57" s="163">
        <f>'将来負担比率（分子）の構造'!M$51</f>
        <v>5337</v>
      </c>
    </row>
    <row r="58" spans="1:16" x14ac:dyDescent="0.15">
      <c r="A58" s="163" t="s">
        <v>41</v>
      </c>
      <c r="B58" s="163"/>
      <c r="C58" s="163"/>
      <c r="D58" s="163">
        <f>'将来負担比率（分子）の構造'!I$50</f>
        <v>5432</v>
      </c>
      <c r="E58" s="163"/>
      <c r="F58" s="163"/>
      <c r="G58" s="163">
        <f>'将来負担比率（分子）の構造'!J$50</f>
        <v>6319</v>
      </c>
      <c r="H58" s="163"/>
      <c r="I58" s="163"/>
      <c r="J58" s="163">
        <f>'将来負担比率（分子）の構造'!K$50</f>
        <v>7385</v>
      </c>
      <c r="K58" s="163"/>
      <c r="L58" s="163"/>
      <c r="M58" s="163">
        <f>'将来負担比率（分子）の構造'!L$50</f>
        <v>7639</v>
      </c>
      <c r="N58" s="163"/>
      <c r="O58" s="163"/>
      <c r="P58" s="163">
        <f>'将来負担比率（分子）の構造'!M$50</f>
        <v>8053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f>'将来負担比率（分子）の構造'!J$46</f>
        <v>3</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1620</v>
      </c>
      <c r="C62" s="163"/>
      <c r="D62" s="163"/>
      <c r="E62" s="163">
        <f>'将来負担比率（分子）の構造'!J$45</f>
        <v>1532</v>
      </c>
      <c r="F62" s="163"/>
      <c r="G62" s="163"/>
      <c r="H62" s="163">
        <f>'将来負担比率（分子）の構造'!K$45</f>
        <v>1388</v>
      </c>
      <c r="I62" s="163"/>
      <c r="J62" s="163"/>
      <c r="K62" s="163">
        <f>'将来負担比率（分子）の構造'!L$45</f>
        <v>1450</v>
      </c>
      <c r="L62" s="163"/>
      <c r="M62" s="163"/>
      <c r="N62" s="163">
        <f>'将来負担比率（分子）の構造'!M$45</f>
        <v>1666</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6829</v>
      </c>
      <c r="C64" s="163"/>
      <c r="D64" s="163"/>
      <c r="E64" s="163">
        <f>'将来負担比率（分子）の構造'!J$43</f>
        <v>6375</v>
      </c>
      <c r="F64" s="163"/>
      <c r="G64" s="163"/>
      <c r="H64" s="163">
        <f>'将来負担比率（分子）の構造'!K$43</f>
        <v>6193</v>
      </c>
      <c r="I64" s="163"/>
      <c r="J64" s="163"/>
      <c r="K64" s="163">
        <f>'将来負担比率（分子）の構造'!L$43</f>
        <v>6212</v>
      </c>
      <c r="L64" s="163"/>
      <c r="M64" s="163"/>
      <c r="N64" s="163">
        <f>'将来負担比率（分子）の構造'!M$43</f>
        <v>6226</v>
      </c>
      <c r="O64" s="163"/>
      <c r="P64" s="163"/>
    </row>
    <row r="65" spans="1:16" x14ac:dyDescent="0.15">
      <c r="A65" s="163" t="s">
        <v>32</v>
      </c>
      <c r="B65" s="163">
        <f>'将来負担比率（分子）の構造'!I$42</f>
        <v>50</v>
      </c>
      <c r="C65" s="163"/>
      <c r="D65" s="163"/>
      <c r="E65" s="163">
        <f>'将来負担比率（分子）の構造'!J$42</f>
        <v>219</v>
      </c>
      <c r="F65" s="163"/>
      <c r="G65" s="163"/>
      <c r="H65" s="163">
        <f>'将来負担比率（分子）の構造'!K$42</f>
        <v>223</v>
      </c>
      <c r="I65" s="163"/>
      <c r="J65" s="163"/>
      <c r="K65" s="163">
        <f>'将来負担比率（分子）の構造'!L$42</f>
        <v>240</v>
      </c>
      <c r="L65" s="163"/>
      <c r="M65" s="163"/>
      <c r="N65" s="163">
        <f>'将来負担比率（分子）の構造'!M$42</f>
        <v>747</v>
      </c>
      <c r="O65" s="163"/>
      <c r="P65" s="163"/>
    </row>
    <row r="66" spans="1:16" x14ac:dyDescent="0.15">
      <c r="A66" s="163" t="s">
        <v>31</v>
      </c>
      <c r="B66" s="163">
        <f>'将来負担比率（分子）の構造'!I$41</f>
        <v>27588</v>
      </c>
      <c r="C66" s="163"/>
      <c r="D66" s="163"/>
      <c r="E66" s="163">
        <f>'将来負担比率（分子）の構造'!J$41</f>
        <v>27123</v>
      </c>
      <c r="F66" s="163"/>
      <c r="G66" s="163"/>
      <c r="H66" s="163">
        <f>'将来負担比率（分子）の構造'!K$41</f>
        <v>25964</v>
      </c>
      <c r="I66" s="163"/>
      <c r="J66" s="163"/>
      <c r="K66" s="163">
        <f>'将来負担比率（分子）の構造'!L$41</f>
        <v>24149</v>
      </c>
      <c r="L66" s="163"/>
      <c r="M66" s="163"/>
      <c r="N66" s="163">
        <f>'将来負担比率（分子）の構造'!M$41</f>
        <v>22880</v>
      </c>
      <c r="O66" s="163"/>
      <c r="P66" s="163"/>
    </row>
    <row r="67" spans="1:16" x14ac:dyDescent="0.15">
      <c r="A67" s="163" t="s">
        <v>71</v>
      </c>
      <c r="B67" s="163" t="e">
        <f>NA()</f>
        <v>#N/A</v>
      </c>
      <c r="C67" s="163">
        <f>IF(ISNUMBER('将来負担比率（分子）の構造'!I$53), IF('将来負担比率（分子）の構造'!I$53 &lt; 0, 0, '将来負担比率（分子）の構造'!I$53), NA())</f>
        <v>1641</v>
      </c>
      <c r="D67" s="163" t="e">
        <f>NA()</f>
        <v>#N/A</v>
      </c>
      <c r="E67" s="163" t="e">
        <f>NA()</f>
        <v>#N/A</v>
      </c>
      <c r="F67" s="163">
        <f>IF(ISNUMBER('将来負担比率（分子）の構造'!J$53), IF('将来負担比率（分子）の構造'!J$53 &lt; 0, 0, '将来負担比率（分子）の構造'!J$53), NA())</f>
        <v>1756</v>
      </c>
      <c r="G67" s="163" t="e">
        <f>NA()</f>
        <v>#N/A</v>
      </c>
      <c r="H67" s="163" t="e">
        <f>NA()</f>
        <v>#N/A</v>
      </c>
      <c r="I67" s="163">
        <f>IF(ISNUMBER('将来負担比率（分子）の構造'!K$53), IF('将来負担比率（分子）の構造'!K$53 &lt; 0, 0, '将来負担比率（分子）の構造'!K$53), NA())</f>
        <v>186</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2441</v>
      </c>
      <c r="C72" s="167">
        <f>基金残高に係る経年分析!G55</f>
        <v>2663</v>
      </c>
      <c r="D72" s="167">
        <f>基金残高に係る経年分析!H55</f>
        <v>2057</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3993</v>
      </c>
      <c r="C74" s="167">
        <f>基金残高に係る経年分析!G57</f>
        <v>3923</v>
      </c>
      <c r="D74" s="167">
        <f>基金残高に係る経年分析!H57</f>
        <v>3881</v>
      </c>
    </row>
  </sheetData>
  <sheetProtection algorithmName="SHA-512" hashValue="5+R6mR59C2SVMiMNxjdEzY5VGdEo33e+cJbz1eYuoNEEXw/0ZqQfHFSbBgUC/gYlIBwPvIgATQpdM30oLcpggQ==" saltValue="/LexI9PhR+p6JMXZg2P+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8692353</v>
      </c>
      <c r="S5" s="677"/>
      <c r="T5" s="677"/>
      <c r="U5" s="677"/>
      <c r="V5" s="677"/>
      <c r="W5" s="677"/>
      <c r="X5" s="677"/>
      <c r="Y5" s="702"/>
      <c r="Z5" s="715">
        <v>22</v>
      </c>
      <c r="AA5" s="715"/>
      <c r="AB5" s="715"/>
      <c r="AC5" s="715"/>
      <c r="AD5" s="716">
        <v>8070711</v>
      </c>
      <c r="AE5" s="716"/>
      <c r="AF5" s="716"/>
      <c r="AG5" s="716"/>
      <c r="AH5" s="716"/>
      <c r="AI5" s="716"/>
      <c r="AJ5" s="716"/>
      <c r="AK5" s="716"/>
      <c r="AL5" s="703">
        <v>46.6</v>
      </c>
      <c r="AM5" s="685"/>
      <c r="AN5" s="685"/>
      <c r="AO5" s="704"/>
      <c r="AP5" s="679" t="s">
        <v>217</v>
      </c>
      <c r="AQ5" s="680"/>
      <c r="AR5" s="680"/>
      <c r="AS5" s="680"/>
      <c r="AT5" s="680"/>
      <c r="AU5" s="680"/>
      <c r="AV5" s="680"/>
      <c r="AW5" s="680"/>
      <c r="AX5" s="680"/>
      <c r="AY5" s="680"/>
      <c r="AZ5" s="680"/>
      <c r="BA5" s="680"/>
      <c r="BB5" s="680"/>
      <c r="BC5" s="680"/>
      <c r="BD5" s="680"/>
      <c r="BE5" s="680"/>
      <c r="BF5" s="681"/>
      <c r="BG5" s="621">
        <v>8060336</v>
      </c>
      <c r="BH5" s="622"/>
      <c r="BI5" s="622"/>
      <c r="BJ5" s="622"/>
      <c r="BK5" s="622"/>
      <c r="BL5" s="622"/>
      <c r="BM5" s="622"/>
      <c r="BN5" s="623"/>
      <c r="BO5" s="659">
        <v>92.7</v>
      </c>
      <c r="BP5" s="659"/>
      <c r="BQ5" s="659"/>
      <c r="BR5" s="659"/>
      <c r="BS5" s="660">
        <v>130763</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263751</v>
      </c>
      <c r="S6" s="622"/>
      <c r="T6" s="622"/>
      <c r="U6" s="622"/>
      <c r="V6" s="622"/>
      <c r="W6" s="622"/>
      <c r="X6" s="622"/>
      <c r="Y6" s="623"/>
      <c r="Z6" s="659">
        <v>0.7</v>
      </c>
      <c r="AA6" s="659"/>
      <c r="AB6" s="659"/>
      <c r="AC6" s="659"/>
      <c r="AD6" s="660">
        <v>263751</v>
      </c>
      <c r="AE6" s="660"/>
      <c r="AF6" s="660"/>
      <c r="AG6" s="660"/>
      <c r="AH6" s="660"/>
      <c r="AI6" s="660"/>
      <c r="AJ6" s="660"/>
      <c r="AK6" s="660"/>
      <c r="AL6" s="624">
        <v>1.5</v>
      </c>
      <c r="AM6" s="625"/>
      <c r="AN6" s="625"/>
      <c r="AO6" s="661"/>
      <c r="AP6" s="618" t="s">
        <v>222</v>
      </c>
      <c r="AQ6" s="619"/>
      <c r="AR6" s="619"/>
      <c r="AS6" s="619"/>
      <c r="AT6" s="619"/>
      <c r="AU6" s="619"/>
      <c r="AV6" s="619"/>
      <c r="AW6" s="619"/>
      <c r="AX6" s="619"/>
      <c r="AY6" s="619"/>
      <c r="AZ6" s="619"/>
      <c r="BA6" s="619"/>
      <c r="BB6" s="619"/>
      <c r="BC6" s="619"/>
      <c r="BD6" s="619"/>
      <c r="BE6" s="619"/>
      <c r="BF6" s="620"/>
      <c r="BG6" s="621">
        <v>8060336</v>
      </c>
      <c r="BH6" s="622"/>
      <c r="BI6" s="622"/>
      <c r="BJ6" s="622"/>
      <c r="BK6" s="622"/>
      <c r="BL6" s="622"/>
      <c r="BM6" s="622"/>
      <c r="BN6" s="623"/>
      <c r="BO6" s="659">
        <v>92.7</v>
      </c>
      <c r="BP6" s="659"/>
      <c r="BQ6" s="659"/>
      <c r="BR6" s="659"/>
      <c r="BS6" s="660">
        <v>130763</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221716</v>
      </c>
      <c r="CS6" s="622"/>
      <c r="CT6" s="622"/>
      <c r="CU6" s="622"/>
      <c r="CV6" s="622"/>
      <c r="CW6" s="622"/>
      <c r="CX6" s="622"/>
      <c r="CY6" s="623"/>
      <c r="CZ6" s="703">
        <v>0.6</v>
      </c>
      <c r="DA6" s="685"/>
      <c r="DB6" s="685"/>
      <c r="DC6" s="705"/>
      <c r="DD6" s="627" t="s">
        <v>121</v>
      </c>
      <c r="DE6" s="622"/>
      <c r="DF6" s="622"/>
      <c r="DG6" s="622"/>
      <c r="DH6" s="622"/>
      <c r="DI6" s="622"/>
      <c r="DJ6" s="622"/>
      <c r="DK6" s="622"/>
      <c r="DL6" s="622"/>
      <c r="DM6" s="622"/>
      <c r="DN6" s="622"/>
      <c r="DO6" s="622"/>
      <c r="DP6" s="623"/>
      <c r="DQ6" s="627">
        <v>221716</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3808</v>
      </c>
      <c r="S7" s="622"/>
      <c r="T7" s="622"/>
      <c r="U7" s="622"/>
      <c r="V7" s="622"/>
      <c r="W7" s="622"/>
      <c r="X7" s="622"/>
      <c r="Y7" s="623"/>
      <c r="Z7" s="659">
        <v>0</v>
      </c>
      <c r="AA7" s="659"/>
      <c r="AB7" s="659"/>
      <c r="AC7" s="659"/>
      <c r="AD7" s="660">
        <v>3808</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3703388</v>
      </c>
      <c r="BH7" s="622"/>
      <c r="BI7" s="622"/>
      <c r="BJ7" s="622"/>
      <c r="BK7" s="622"/>
      <c r="BL7" s="622"/>
      <c r="BM7" s="622"/>
      <c r="BN7" s="623"/>
      <c r="BO7" s="659">
        <v>42.6</v>
      </c>
      <c r="BP7" s="659"/>
      <c r="BQ7" s="659"/>
      <c r="BR7" s="659"/>
      <c r="BS7" s="660">
        <v>130763</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6863362</v>
      </c>
      <c r="CS7" s="622"/>
      <c r="CT7" s="622"/>
      <c r="CU7" s="622"/>
      <c r="CV7" s="622"/>
      <c r="CW7" s="622"/>
      <c r="CX7" s="622"/>
      <c r="CY7" s="623"/>
      <c r="CZ7" s="659">
        <v>18</v>
      </c>
      <c r="DA7" s="659"/>
      <c r="DB7" s="659"/>
      <c r="DC7" s="659"/>
      <c r="DD7" s="627">
        <v>344403</v>
      </c>
      <c r="DE7" s="622"/>
      <c r="DF7" s="622"/>
      <c r="DG7" s="622"/>
      <c r="DH7" s="622"/>
      <c r="DI7" s="622"/>
      <c r="DJ7" s="622"/>
      <c r="DK7" s="622"/>
      <c r="DL7" s="622"/>
      <c r="DM7" s="622"/>
      <c r="DN7" s="622"/>
      <c r="DO7" s="622"/>
      <c r="DP7" s="623"/>
      <c r="DQ7" s="627">
        <v>2789965</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36292</v>
      </c>
      <c r="S8" s="622"/>
      <c r="T8" s="622"/>
      <c r="U8" s="622"/>
      <c r="V8" s="622"/>
      <c r="W8" s="622"/>
      <c r="X8" s="622"/>
      <c r="Y8" s="623"/>
      <c r="Z8" s="659">
        <v>0.1</v>
      </c>
      <c r="AA8" s="659"/>
      <c r="AB8" s="659"/>
      <c r="AC8" s="659"/>
      <c r="AD8" s="660">
        <v>36292</v>
      </c>
      <c r="AE8" s="660"/>
      <c r="AF8" s="660"/>
      <c r="AG8" s="660"/>
      <c r="AH8" s="660"/>
      <c r="AI8" s="660"/>
      <c r="AJ8" s="660"/>
      <c r="AK8" s="660"/>
      <c r="AL8" s="624">
        <v>0.2</v>
      </c>
      <c r="AM8" s="625"/>
      <c r="AN8" s="625"/>
      <c r="AO8" s="661"/>
      <c r="AP8" s="618" t="s">
        <v>228</v>
      </c>
      <c r="AQ8" s="619"/>
      <c r="AR8" s="619"/>
      <c r="AS8" s="619"/>
      <c r="AT8" s="619"/>
      <c r="AU8" s="619"/>
      <c r="AV8" s="619"/>
      <c r="AW8" s="619"/>
      <c r="AX8" s="619"/>
      <c r="AY8" s="619"/>
      <c r="AZ8" s="619"/>
      <c r="BA8" s="619"/>
      <c r="BB8" s="619"/>
      <c r="BC8" s="619"/>
      <c r="BD8" s="619"/>
      <c r="BE8" s="619"/>
      <c r="BF8" s="620"/>
      <c r="BG8" s="621">
        <v>107398</v>
      </c>
      <c r="BH8" s="622"/>
      <c r="BI8" s="622"/>
      <c r="BJ8" s="622"/>
      <c r="BK8" s="622"/>
      <c r="BL8" s="622"/>
      <c r="BM8" s="622"/>
      <c r="BN8" s="623"/>
      <c r="BO8" s="659">
        <v>1.2</v>
      </c>
      <c r="BP8" s="659"/>
      <c r="BQ8" s="659"/>
      <c r="BR8" s="659"/>
      <c r="BS8" s="660" t="s">
        <v>121</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13846527</v>
      </c>
      <c r="CS8" s="622"/>
      <c r="CT8" s="622"/>
      <c r="CU8" s="622"/>
      <c r="CV8" s="622"/>
      <c r="CW8" s="622"/>
      <c r="CX8" s="622"/>
      <c r="CY8" s="623"/>
      <c r="CZ8" s="659">
        <v>36.4</v>
      </c>
      <c r="DA8" s="659"/>
      <c r="DB8" s="659"/>
      <c r="DC8" s="659"/>
      <c r="DD8" s="627">
        <v>16698</v>
      </c>
      <c r="DE8" s="622"/>
      <c r="DF8" s="622"/>
      <c r="DG8" s="622"/>
      <c r="DH8" s="622"/>
      <c r="DI8" s="622"/>
      <c r="DJ8" s="622"/>
      <c r="DK8" s="622"/>
      <c r="DL8" s="622"/>
      <c r="DM8" s="622"/>
      <c r="DN8" s="622"/>
      <c r="DO8" s="622"/>
      <c r="DP8" s="623"/>
      <c r="DQ8" s="627">
        <v>6826403</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56014</v>
      </c>
      <c r="S9" s="622"/>
      <c r="T9" s="622"/>
      <c r="U9" s="622"/>
      <c r="V9" s="622"/>
      <c r="W9" s="622"/>
      <c r="X9" s="622"/>
      <c r="Y9" s="623"/>
      <c r="Z9" s="659">
        <v>0.1</v>
      </c>
      <c r="AA9" s="659"/>
      <c r="AB9" s="659"/>
      <c r="AC9" s="659"/>
      <c r="AD9" s="660">
        <v>56014</v>
      </c>
      <c r="AE9" s="660"/>
      <c r="AF9" s="660"/>
      <c r="AG9" s="660"/>
      <c r="AH9" s="660"/>
      <c r="AI9" s="660"/>
      <c r="AJ9" s="660"/>
      <c r="AK9" s="660"/>
      <c r="AL9" s="624">
        <v>0.3</v>
      </c>
      <c r="AM9" s="625"/>
      <c r="AN9" s="625"/>
      <c r="AO9" s="661"/>
      <c r="AP9" s="618" t="s">
        <v>231</v>
      </c>
      <c r="AQ9" s="619"/>
      <c r="AR9" s="619"/>
      <c r="AS9" s="619"/>
      <c r="AT9" s="619"/>
      <c r="AU9" s="619"/>
      <c r="AV9" s="619"/>
      <c r="AW9" s="619"/>
      <c r="AX9" s="619"/>
      <c r="AY9" s="619"/>
      <c r="AZ9" s="619"/>
      <c r="BA9" s="619"/>
      <c r="BB9" s="619"/>
      <c r="BC9" s="619"/>
      <c r="BD9" s="619"/>
      <c r="BE9" s="619"/>
      <c r="BF9" s="620"/>
      <c r="BG9" s="621">
        <v>3043948</v>
      </c>
      <c r="BH9" s="622"/>
      <c r="BI9" s="622"/>
      <c r="BJ9" s="622"/>
      <c r="BK9" s="622"/>
      <c r="BL9" s="622"/>
      <c r="BM9" s="622"/>
      <c r="BN9" s="623"/>
      <c r="BO9" s="659">
        <v>35</v>
      </c>
      <c r="BP9" s="659"/>
      <c r="BQ9" s="659"/>
      <c r="BR9" s="659"/>
      <c r="BS9" s="660" t="s">
        <v>121</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2596035</v>
      </c>
      <c r="CS9" s="622"/>
      <c r="CT9" s="622"/>
      <c r="CU9" s="622"/>
      <c r="CV9" s="622"/>
      <c r="CW9" s="622"/>
      <c r="CX9" s="622"/>
      <c r="CY9" s="623"/>
      <c r="CZ9" s="659">
        <v>6.8</v>
      </c>
      <c r="DA9" s="659"/>
      <c r="DB9" s="659"/>
      <c r="DC9" s="659"/>
      <c r="DD9" s="627">
        <v>62295</v>
      </c>
      <c r="DE9" s="622"/>
      <c r="DF9" s="622"/>
      <c r="DG9" s="622"/>
      <c r="DH9" s="622"/>
      <c r="DI9" s="622"/>
      <c r="DJ9" s="622"/>
      <c r="DK9" s="622"/>
      <c r="DL9" s="622"/>
      <c r="DM9" s="622"/>
      <c r="DN9" s="622"/>
      <c r="DO9" s="622"/>
      <c r="DP9" s="623"/>
      <c r="DQ9" s="627">
        <v>1721471</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121</v>
      </c>
      <c r="S10" s="622"/>
      <c r="T10" s="622"/>
      <c r="U10" s="622"/>
      <c r="V10" s="622"/>
      <c r="W10" s="622"/>
      <c r="X10" s="622"/>
      <c r="Y10" s="623"/>
      <c r="Z10" s="659" t="s">
        <v>121</v>
      </c>
      <c r="AA10" s="659"/>
      <c r="AB10" s="659"/>
      <c r="AC10" s="659"/>
      <c r="AD10" s="660" t="s">
        <v>121</v>
      </c>
      <c r="AE10" s="660"/>
      <c r="AF10" s="660"/>
      <c r="AG10" s="660"/>
      <c r="AH10" s="660"/>
      <c r="AI10" s="660"/>
      <c r="AJ10" s="660"/>
      <c r="AK10" s="660"/>
      <c r="AL10" s="624" t="s">
        <v>121</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222861</v>
      </c>
      <c r="BH10" s="622"/>
      <c r="BI10" s="622"/>
      <c r="BJ10" s="622"/>
      <c r="BK10" s="622"/>
      <c r="BL10" s="622"/>
      <c r="BM10" s="622"/>
      <c r="BN10" s="623"/>
      <c r="BO10" s="659">
        <v>2.6</v>
      </c>
      <c r="BP10" s="659"/>
      <c r="BQ10" s="659"/>
      <c r="BR10" s="659"/>
      <c r="BS10" s="660">
        <v>37084</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25872</v>
      </c>
      <c r="CS10" s="622"/>
      <c r="CT10" s="622"/>
      <c r="CU10" s="622"/>
      <c r="CV10" s="622"/>
      <c r="CW10" s="622"/>
      <c r="CX10" s="622"/>
      <c r="CY10" s="623"/>
      <c r="CZ10" s="659">
        <v>0.1</v>
      </c>
      <c r="DA10" s="659"/>
      <c r="DB10" s="659"/>
      <c r="DC10" s="659"/>
      <c r="DD10" s="627" t="s">
        <v>121</v>
      </c>
      <c r="DE10" s="622"/>
      <c r="DF10" s="622"/>
      <c r="DG10" s="622"/>
      <c r="DH10" s="622"/>
      <c r="DI10" s="622"/>
      <c r="DJ10" s="622"/>
      <c r="DK10" s="622"/>
      <c r="DL10" s="622"/>
      <c r="DM10" s="622"/>
      <c r="DN10" s="622"/>
      <c r="DO10" s="622"/>
      <c r="DP10" s="623"/>
      <c r="DQ10" s="627">
        <v>22114</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1859984</v>
      </c>
      <c r="S11" s="622"/>
      <c r="T11" s="622"/>
      <c r="U11" s="622"/>
      <c r="V11" s="622"/>
      <c r="W11" s="622"/>
      <c r="X11" s="622"/>
      <c r="Y11" s="623"/>
      <c r="Z11" s="624">
        <v>4.7</v>
      </c>
      <c r="AA11" s="625"/>
      <c r="AB11" s="625"/>
      <c r="AC11" s="626"/>
      <c r="AD11" s="627">
        <v>1859984</v>
      </c>
      <c r="AE11" s="622"/>
      <c r="AF11" s="622"/>
      <c r="AG11" s="622"/>
      <c r="AH11" s="622"/>
      <c r="AI11" s="622"/>
      <c r="AJ11" s="622"/>
      <c r="AK11" s="623"/>
      <c r="AL11" s="624">
        <v>10.7</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329181</v>
      </c>
      <c r="BH11" s="622"/>
      <c r="BI11" s="622"/>
      <c r="BJ11" s="622"/>
      <c r="BK11" s="622"/>
      <c r="BL11" s="622"/>
      <c r="BM11" s="622"/>
      <c r="BN11" s="623"/>
      <c r="BO11" s="659">
        <v>3.8</v>
      </c>
      <c r="BP11" s="659"/>
      <c r="BQ11" s="659"/>
      <c r="BR11" s="659"/>
      <c r="BS11" s="660">
        <v>93679</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663035</v>
      </c>
      <c r="CS11" s="622"/>
      <c r="CT11" s="622"/>
      <c r="CU11" s="622"/>
      <c r="CV11" s="622"/>
      <c r="CW11" s="622"/>
      <c r="CX11" s="622"/>
      <c r="CY11" s="623"/>
      <c r="CZ11" s="659">
        <v>1.7</v>
      </c>
      <c r="DA11" s="659"/>
      <c r="DB11" s="659"/>
      <c r="DC11" s="659"/>
      <c r="DD11" s="627">
        <v>53796</v>
      </c>
      <c r="DE11" s="622"/>
      <c r="DF11" s="622"/>
      <c r="DG11" s="622"/>
      <c r="DH11" s="622"/>
      <c r="DI11" s="622"/>
      <c r="DJ11" s="622"/>
      <c r="DK11" s="622"/>
      <c r="DL11" s="622"/>
      <c r="DM11" s="622"/>
      <c r="DN11" s="622"/>
      <c r="DO11" s="622"/>
      <c r="DP11" s="623"/>
      <c r="DQ11" s="627">
        <v>206923</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v>59514</v>
      </c>
      <c r="S12" s="622"/>
      <c r="T12" s="622"/>
      <c r="U12" s="622"/>
      <c r="V12" s="622"/>
      <c r="W12" s="622"/>
      <c r="X12" s="622"/>
      <c r="Y12" s="623"/>
      <c r="Z12" s="659">
        <v>0.2</v>
      </c>
      <c r="AA12" s="659"/>
      <c r="AB12" s="659"/>
      <c r="AC12" s="659"/>
      <c r="AD12" s="660">
        <v>59514</v>
      </c>
      <c r="AE12" s="660"/>
      <c r="AF12" s="660"/>
      <c r="AG12" s="660"/>
      <c r="AH12" s="660"/>
      <c r="AI12" s="660"/>
      <c r="AJ12" s="660"/>
      <c r="AK12" s="660"/>
      <c r="AL12" s="624">
        <v>0.3</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3581178</v>
      </c>
      <c r="BH12" s="622"/>
      <c r="BI12" s="622"/>
      <c r="BJ12" s="622"/>
      <c r="BK12" s="622"/>
      <c r="BL12" s="622"/>
      <c r="BM12" s="622"/>
      <c r="BN12" s="623"/>
      <c r="BO12" s="659">
        <v>41.2</v>
      </c>
      <c r="BP12" s="659"/>
      <c r="BQ12" s="659"/>
      <c r="BR12" s="659"/>
      <c r="BS12" s="660" t="s">
        <v>121</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527228</v>
      </c>
      <c r="CS12" s="622"/>
      <c r="CT12" s="622"/>
      <c r="CU12" s="622"/>
      <c r="CV12" s="622"/>
      <c r="CW12" s="622"/>
      <c r="CX12" s="622"/>
      <c r="CY12" s="623"/>
      <c r="CZ12" s="659">
        <v>1.4</v>
      </c>
      <c r="DA12" s="659"/>
      <c r="DB12" s="659"/>
      <c r="DC12" s="659"/>
      <c r="DD12" s="627">
        <v>6945</v>
      </c>
      <c r="DE12" s="622"/>
      <c r="DF12" s="622"/>
      <c r="DG12" s="622"/>
      <c r="DH12" s="622"/>
      <c r="DI12" s="622"/>
      <c r="DJ12" s="622"/>
      <c r="DK12" s="622"/>
      <c r="DL12" s="622"/>
      <c r="DM12" s="622"/>
      <c r="DN12" s="622"/>
      <c r="DO12" s="622"/>
      <c r="DP12" s="623"/>
      <c r="DQ12" s="627">
        <v>190922</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121</v>
      </c>
      <c r="S13" s="622"/>
      <c r="T13" s="622"/>
      <c r="U13" s="622"/>
      <c r="V13" s="622"/>
      <c r="W13" s="622"/>
      <c r="X13" s="622"/>
      <c r="Y13" s="623"/>
      <c r="Z13" s="659" t="s">
        <v>121</v>
      </c>
      <c r="AA13" s="659"/>
      <c r="AB13" s="659"/>
      <c r="AC13" s="659"/>
      <c r="AD13" s="660" t="s">
        <v>121</v>
      </c>
      <c r="AE13" s="660"/>
      <c r="AF13" s="660"/>
      <c r="AG13" s="660"/>
      <c r="AH13" s="660"/>
      <c r="AI13" s="660"/>
      <c r="AJ13" s="660"/>
      <c r="AK13" s="660"/>
      <c r="AL13" s="624" t="s">
        <v>121</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3570090</v>
      </c>
      <c r="BH13" s="622"/>
      <c r="BI13" s="622"/>
      <c r="BJ13" s="622"/>
      <c r="BK13" s="622"/>
      <c r="BL13" s="622"/>
      <c r="BM13" s="622"/>
      <c r="BN13" s="623"/>
      <c r="BO13" s="659">
        <v>41.1</v>
      </c>
      <c r="BP13" s="659"/>
      <c r="BQ13" s="659"/>
      <c r="BR13" s="659"/>
      <c r="BS13" s="660" t="s">
        <v>121</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5200963</v>
      </c>
      <c r="CS13" s="622"/>
      <c r="CT13" s="622"/>
      <c r="CU13" s="622"/>
      <c r="CV13" s="622"/>
      <c r="CW13" s="622"/>
      <c r="CX13" s="622"/>
      <c r="CY13" s="623"/>
      <c r="CZ13" s="659">
        <v>13.7</v>
      </c>
      <c r="DA13" s="659"/>
      <c r="DB13" s="659"/>
      <c r="DC13" s="659"/>
      <c r="DD13" s="627">
        <v>1980595</v>
      </c>
      <c r="DE13" s="622"/>
      <c r="DF13" s="622"/>
      <c r="DG13" s="622"/>
      <c r="DH13" s="622"/>
      <c r="DI13" s="622"/>
      <c r="DJ13" s="622"/>
      <c r="DK13" s="622"/>
      <c r="DL13" s="622"/>
      <c r="DM13" s="622"/>
      <c r="DN13" s="622"/>
      <c r="DO13" s="622"/>
      <c r="DP13" s="623"/>
      <c r="DQ13" s="627">
        <v>3290744</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121</v>
      </c>
      <c r="S14" s="622"/>
      <c r="T14" s="622"/>
      <c r="U14" s="622"/>
      <c r="V14" s="622"/>
      <c r="W14" s="622"/>
      <c r="X14" s="622"/>
      <c r="Y14" s="623"/>
      <c r="Z14" s="659" t="s">
        <v>121</v>
      </c>
      <c r="AA14" s="659"/>
      <c r="AB14" s="659"/>
      <c r="AC14" s="659"/>
      <c r="AD14" s="660" t="s">
        <v>121</v>
      </c>
      <c r="AE14" s="660"/>
      <c r="AF14" s="660"/>
      <c r="AG14" s="660"/>
      <c r="AH14" s="660"/>
      <c r="AI14" s="660"/>
      <c r="AJ14" s="660"/>
      <c r="AK14" s="660"/>
      <c r="AL14" s="624" t="s">
        <v>121</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197645</v>
      </c>
      <c r="BH14" s="622"/>
      <c r="BI14" s="622"/>
      <c r="BJ14" s="622"/>
      <c r="BK14" s="622"/>
      <c r="BL14" s="622"/>
      <c r="BM14" s="622"/>
      <c r="BN14" s="623"/>
      <c r="BO14" s="659">
        <v>2.2999999999999998</v>
      </c>
      <c r="BP14" s="659"/>
      <c r="BQ14" s="659"/>
      <c r="BR14" s="659"/>
      <c r="BS14" s="660" t="s">
        <v>121</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1033514</v>
      </c>
      <c r="CS14" s="622"/>
      <c r="CT14" s="622"/>
      <c r="CU14" s="622"/>
      <c r="CV14" s="622"/>
      <c r="CW14" s="622"/>
      <c r="CX14" s="622"/>
      <c r="CY14" s="623"/>
      <c r="CZ14" s="659">
        <v>2.7</v>
      </c>
      <c r="DA14" s="659"/>
      <c r="DB14" s="659"/>
      <c r="DC14" s="659"/>
      <c r="DD14" s="627">
        <v>144169</v>
      </c>
      <c r="DE14" s="622"/>
      <c r="DF14" s="622"/>
      <c r="DG14" s="622"/>
      <c r="DH14" s="622"/>
      <c r="DI14" s="622"/>
      <c r="DJ14" s="622"/>
      <c r="DK14" s="622"/>
      <c r="DL14" s="622"/>
      <c r="DM14" s="622"/>
      <c r="DN14" s="622"/>
      <c r="DO14" s="622"/>
      <c r="DP14" s="623"/>
      <c r="DQ14" s="627">
        <v>865864</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28632</v>
      </c>
      <c r="S15" s="622"/>
      <c r="T15" s="622"/>
      <c r="U15" s="622"/>
      <c r="V15" s="622"/>
      <c r="W15" s="622"/>
      <c r="X15" s="622"/>
      <c r="Y15" s="623"/>
      <c r="Z15" s="659">
        <v>0.1</v>
      </c>
      <c r="AA15" s="659"/>
      <c r="AB15" s="659"/>
      <c r="AC15" s="659"/>
      <c r="AD15" s="660">
        <v>28632</v>
      </c>
      <c r="AE15" s="660"/>
      <c r="AF15" s="660"/>
      <c r="AG15" s="660"/>
      <c r="AH15" s="660"/>
      <c r="AI15" s="660"/>
      <c r="AJ15" s="660"/>
      <c r="AK15" s="660"/>
      <c r="AL15" s="624">
        <v>0.2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578125</v>
      </c>
      <c r="BH15" s="622"/>
      <c r="BI15" s="622"/>
      <c r="BJ15" s="622"/>
      <c r="BK15" s="622"/>
      <c r="BL15" s="622"/>
      <c r="BM15" s="622"/>
      <c r="BN15" s="623"/>
      <c r="BO15" s="659">
        <v>6.7</v>
      </c>
      <c r="BP15" s="659"/>
      <c r="BQ15" s="659"/>
      <c r="BR15" s="659"/>
      <c r="BS15" s="660" t="s">
        <v>121</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4087693</v>
      </c>
      <c r="CS15" s="622"/>
      <c r="CT15" s="622"/>
      <c r="CU15" s="622"/>
      <c r="CV15" s="622"/>
      <c r="CW15" s="622"/>
      <c r="CX15" s="622"/>
      <c r="CY15" s="623"/>
      <c r="CZ15" s="659">
        <v>10.7</v>
      </c>
      <c r="DA15" s="659"/>
      <c r="DB15" s="659"/>
      <c r="DC15" s="659"/>
      <c r="DD15" s="627">
        <v>775355</v>
      </c>
      <c r="DE15" s="622"/>
      <c r="DF15" s="622"/>
      <c r="DG15" s="622"/>
      <c r="DH15" s="622"/>
      <c r="DI15" s="622"/>
      <c r="DJ15" s="622"/>
      <c r="DK15" s="622"/>
      <c r="DL15" s="622"/>
      <c r="DM15" s="622"/>
      <c r="DN15" s="622"/>
      <c r="DO15" s="622"/>
      <c r="DP15" s="623"/>
      <c r="DQ15" s="627">
        <v>2286322</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134635</v>
      </c>
      <c r="S16" s="622"/>
      <c r="T16" s="622"/>
      <c r="U16" s="622"/>
      <c r="V16" s="622"/>
      <c r="W16" s="622"/>
      <c r="X16" s="622"/>
      <c r="Y16" s="623"/>
      <c r="Z16" s="659">
        <v>0.3</v>
      </c>
      <c r="AA16" s="659"/>
      <c r="AB16" s="659"/>
      <c r="AC16" s="659"/>
      <c r="AD16" s="660">
        <v>134635</v>
      </c>
      <c r="AE16" s="660"/>
      <c r="AF16" s="660"/>
      <c r="AG16" s="660"/>
      <c r="AH16" s="660"/>
      <c r="AI16" s="660"/>
      <c r="AJ16" s="660"/>
      <c r="AK16" s="660"/>
      <c r="AL16" s="624">
        <v>0.8</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121</v>
      </c>
      <c r="BH16" s="622"/>
      <c r="BI16" s="622"/>
      <c r="BJ16" s="622"/>
      <c r="BK16" s="622"/>
      <c r="BL16" s="622"/>
      <c r="BM16" s="622"/>
      <c r="BN16" s="623"/>
      <c r="BO16" s="659" t="s">
        <v>121</v>
      </c>
      <c r="BP16" s="659"/>
      <c r="BQ16" s="659"/>
      <c r="BR16" s="659"/>
      <c r="BS16" s="660" t="s">
        <v>121</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121</v>
      </c>
      <c r="CS16" s="622"/>
      <c r="CT16" s="622"/>
      <c r="CU16" s="622"/>
      <c r="CV16" s="622"/>
      <c r="CW16" s="622"/>
      <c r="CX16" s="622"/>
      <c r="CY16" s="623"/>
      <c r="CZ16" s="659" t="s">
        <v>121</v>
      </c>
      <c r="DA16" s="659"/>
      <c r="DB16" s="659"/>
      <c r="DC16" s="659"/>
      <c r="DD16" s="627" t="s">
        <v>121</v>
      </c>
      <c r="DE16" s="622"/>
      <c r="DF16" s="622"/>
      <c r="DG16" s="622"/>
      <c r="DH16" s="622"/>
      <c r="DI16" s="622"/>
      <c r="DJ16" s="622"/>
      <c r="DK16" s="622"/>
      <c r="DL16" s="622"/>
      <c r="DM16" s="622"/>
      <c r="DN16" s="622"/>
      <c r="DO16" s="622"/>
      <c r="DP16" s="623"/>
      <c r="DQ16" s="627" t="s">
        <v>121</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403897</v>
      </c>
      <c r="S17" s="622"/>
      <c r="T17" s="622"/>
      <c r="U17" s="622"/>
      <c r="V17" s="622"/>
      <c r="W17" s="622"/>
      <c r="X17" s="622"/>
      <c r="Y17" s="623"/>
      <c r="Z17" s="659">
        <v>1</v>
      </c>
      <c r="AA17" s="659"/>
      <c r="AB17" s="659"/>
      <c r="AC17" s="659"/>
      <c r="AD17" s="660">
        <v>403897</v>
      </c>
      <c r="AE17" s="660"/>
      <c r="AF17" s="660"/>
      <c r="AG17" s="660"/>
      <c r="AH17" s="660"/>
      <c r="AI17" s="660"/>
      <c r="AJ17" s="660"/>
      <c r="AK17" s="660"/>
      <c r="AL17" s="624">
        <v>2.2999999999999998</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121</v>
      </c>
      <c r="BH17" s="622"/>
      <c r="BI17" s="622"/>
      <c r="BJ17" s="622"/>
      <c r="BK17" s="622"/>
      <c r="BL17" s="622"/>
      <c r="BM17" s="622"/>
      <c r="BN17" s="623"/>
      <c r="BO17" s="659" t="s">
        <v>121</v>
      </c>
      <c r="BP17" s="659"/>
      <c r="BQ17" s="659"/>
      <c r="BR17" s="659"/>
      <c r="BS17" s="660" t="s">
        <v>121</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2988000</v>
      </c>
      <c r="CS17" s="622"/>
      <c r="CT17" s="622"/>
      <c r="CU17" s="622"/>
      <c r="CV17" s="622"/>
      <c r="CW17" s="622"/>
      <c r="CX17" s="622"/>
      <c r="CY17" s="623"/>
      <c r="CZ17" s="659">
        <v>7.9</v>
      </c>
      <c r="DA17" s="659"/>
      <c r="DB17" s="659"/>
      <c r="DC17" s="659"/>
      <c r="DD17" s="627" t="s">
        <v>121</v>
      </c>
      <c r="DE17" s="622"/>
      <c r="DF17" s="622"/>
      <c r="DG17" s="622"/>
      <c r="DH17" s="622"/>
      <c r="DI17" s="622"/>
      <c r="DJ17" s="622"/>
      <c r="DK17" s="622"/>
      <c r="DL17" s="622"/>
      <c r="DM17" s="622"/>
      <c r="DN17" s="622"/>
      <c r="DO17" s="622"/>
      <c r="DP17" s="623"/>
      <c r="DQ17" s="627">
        <v>2923483</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82853</v>
      </c>
      <c r="S18" s="622"/>
      <c r="T18" s="622"/>
      <c r="U18" s="622"/>
      <c r="V18" s="622"/>
      <c r="W18" s="622"/>
      <c r="X18" s="622"/>
      <c r="Y18" s="623"/>
      <c r="Z18" s="659">
        <v>0.2</v>
      </c>
      <c r="AA18" s="659"/>
      <c r="AB18" s="659"/>
      <c r="AC18" s="659"/>
      <c r="AD18" s="660">
        <v>82853</v>
      </c>
      <c r="AE18" s="660"/>
      <c r="AF18" s="660"/>
      <c r="AG18" s="660"/>
      <c r="AH18" s="660"/>
      <c r="AI18" s="660"/>
      <c r="AJ18" s="660"/>
      <c r="AK18" s="660"/>
      <c r="AL18" s="624">
        <v>0.5</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121</v>
      </c>
      <c r="BH18" s="622"/>
      <c r="BI18" s="622"/>
      <c r="BJ18" s="622"/>
      <c r="BK18" s="622"/>
      <c r="BL18" s="622"/>
      <c r="BM18" s="622"/>
      <c r="BN18" s="623"/>
      <c r="BO18" s="659" t="s">
        <v>121</v>
      </c>
      <c r="BP18" s="659"/>
      <c r="BQ18" s="659"/>
      <c r="BR18" s="659"/>
      <c r="BS18" s="660" t="s">
        <v>121</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121</v>
      </c>
      <c r="CS18" s="622"/>
      <c r="CT18" s="622"/>
      <c r="CU18" s="622"/>
      <c r="CV18" s="622"/>
      <c r="CW18" s="622"/>
      <c r="CX18" s="622"/>
      <c r="CY18" s="623"/>
      <c r="CZ18" s="659" t="s">
        <v>121</v>
      </c>
      <c r="DA18" s="659"/>
      <c r="DB18" s="659"/>
      <c r="DC18" s="659"/>
      <c r="DD18" s="627" t="s">
        <v>121</v>
      </c>
      <c r="DE18" s="622"/>
      <c r="DF18" s="622"/>
      <c r="DG18" s="622"/>
      <c r="DH18" s="622"/>
      <c r="DI18" s="622"/>
      <c r="DJ18" s="622"/>
      <c r="DK18" s="622"/>
      <c r="DL18" s="622"/>
      <c r="DM18" s="622"/>
      <c r="DN18" s="622"/>
      <c r="DO18" s="622"/>
      <c r="DP18" s="623"/>
      <c r="DQ18" s="627" t="s">
        <v>121</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319614</v>
      </c>
      <c r="S19" s="622"/>
      <c r="T19" s="622"/>
      <c r="U19" s="622"/>
      <c r="V19" s="622"/>
      <c r="W19" s="622"/>
      <c r="X19" s="622"/>
      <c r="Y19" s="623"/>
      <c r="Z19" s="659">
        <v>0.8</v>
      </c>
      <c r="AA19" s="659"/>
      <c r="AB19" s="659"/>
      <c r="AC19" s="659"/>
      <c r="AD19" s="660">
        <v>319614</v>
      </c>
      <c r="AE19" s="660"/>
      <c r="AF19" s="660"/>
      <c r="AG19" s="660"/>
      <c r="AH19" s="660"/>
      <c r="AI19" s="660"/>
      <c r="AJ19" s="660"/>
      <c r="AK19" s="660"/>
      <c r="AL19" s="624">
        <v>1.8</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632017</v>
      </c>
      <c r="BH19" s="622"/>
      <c r="BI19" s="622"/>
      <c r="BJ19" s="622"/>
      <c r="BK19" s="622"/>
      <c r="BL19" s="622"/>
      <c r="BM19" s="622"/>
      <c r="BN19" s="623"/>
      <c r="BO19" s="659">
        <v>7.3</v>
      </c>
      <c r="BP19" s="659"/>
      <c r="BQ19" s="659"/>
      <c r="BR19" s="659"/>
      <c r="BS19" s="660" t="s">
        <v>121</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121</v>
      </c>
      <c r="CS19" s="622"/>
      <c r="CT19" s="622"/>
      <c r="CU19" s="622"/>
      <c r="CV19" s="622"/>
      <c r="CW19" s="622"/>
      <c r="CX19" s="622"/>
      <c r="CY19" s="623"/>
      <c r="CZ19" s="659" t="s">
        <v>121</v>
      </c>
      <c r="DA19" s="659"/>
      <c r="DB19" s="659"/>
      <c r="DC19" s="659"/>
      <c r="DD19" s="627" t="s">
        <v>121</v>
      </c>
      <c r="DE19" s="622"/>
      <c r="DF19" s="622"/>
      <c r="DG19" s="622"/>
      <c r="DH19" s="622"/>
      <c r="DI19" s="622"/>
      <c r="DJ19" s="622"/>
      <c r="DK19" s="622"/>
      <c r="DL19" s="622"/>
      <c r="DM19" s="622"/>
      <c r="DN19" s="622"/>
      <c r="DO19" s="622"/>
      <c r="DP19" s="623"/>
      <c r="DQ19" s="627" t="s">
        <v>121</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v>1430</v>
      </c>
      <c r="S20" s="622"/>
      <c r="T20" s="622"/>
      <c r="U20" s="622"/>
      <c r="V20" s="622"/>
      <c r="W20" s="622"/>
      <c r="X20" s="622"/>
      <c r="Y20" s="623"/>
      <c r="Z20" s="659">
        <v>0</v>
      </c>
      <c r="AA20" s="659"/>
      <c r="AB20" s="659"/>
      <c r="AC20" s="659"/>
      <c r="AD20" s="660">
        <v>1430</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632017</v>
      </c>
      <c r="BH20" s="622"/>
      <c r="BI20" s="622"/>
      <c r="BJ20" s="622"/>
      <c r="BK20" s="622"/>
      <c r="BL20" s="622"/>
      <c r="BM20" s="622"/>
      <c r="BN20" s="623"/>
      <c r="BO20" s="659">
        <v>7.3</v>
      </c>
      <c r="BP20" s="659"/>
      <c r="BQ20" s="659"/>
      <c r="BR20" s="659"/>
      <c r="BS20" s="660" t="s">
        <v>121</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38053945</v>
      </c>
      <c r="CS20" s="622"/>
      <c r="CT20" s="622"/>
      <c r="CU20" s="622"/>
      <c r="CV20" s="622"/>
      <c r="CW20" s="622"/>
      <c r="CX20" s="622"/>
      <c r="CY20" s="623"/>
      <c r="CZ20" s="659">
        <v>100</v>
      </c>
      <c r="DA20" s="659"/>
      <c r="DB20" s="659"/>
      <c r="DC20" s="659"/>
      <c r="DD20" s="627">
        <v>3384256</v>
      </c>
      <c r="DE20" s="622"/>
      <c r="DF20" s="622"/>
      <c r="DG20" s="622"/>
      <c r="DH20" s="622"/>
      <c r="DI20" s="622"/>
      <c r="DJ20" s="622"/>
      <c r="DK20" s="622"/>
      <c r="DL20" s="622"/>
      <c r="DM20" s="622"/>
      <c r="DN20" s="622"/>
      <c r="DO20" s="622"/>
      <c r="DP20" s="623"/>
      <c r="DQ20" s="627">
        <v>21345927</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6735296</v>
      </c>
      <c r="S21" s="622"/>
      <c r="T21" s="622"/>
      <c r="U21" s="622"/>
      <c r="V21" s="622"/>
      <c r="W21" s="622"/>
      <c r="X21" s="622"/>
      <c r="Y21" s="623"/>
      <c r="Z21" s="659">
        <v>17</v>
      </c>
      <c r="AA21" s="659"/>
      <c r="AB21" s="659"/>
      <c r="AC21" s="659"/>
      <c r="AD21" s="660">
        <v>6084801</v>
      </c>
      <c r="AE21" s="660"/>
      <c r="AF21" s="660"/>
      <c r="AG21" s="660"/>
      <c r="AH21" s="660"/>
      <c r="AI21" s="660"/>
      <c r="AJ21" s="660"/>
      <c r="AK21" s="660"/>
      <c r="AL21" s="624">
        <v>35.1</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v>10376</v>
      </c>
      <c r="BH21" s="622"/>
      <c r="BI21" s="622"/>
      <c r="BJ21" s="622"/>
      <c r="BK21" s="622"/>
      <c r="BL21" s="622"/>
      <c r="BM21" s="622"/>
      <c r="BN21" s="623"/>
      <c r="BO21" s="659">
        <v>0.1</v>
      </c>
      <c r="BP21" s="659"/>
      <c r="BQ21" s="659"/>
      <c r="BR21" s="659"/>
      <c r="BS21" s="660" t="s">
        <v>121</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6084801</v>
      </c>
      <c r="S22" s="622"/>
      <c r="T22" s="622"/>
      <c r="U22" s="622"/>
      <c r="V22" s="622"/>
      <c r="W22" s="622"/>
      <c r="X22" s="622"/>
      <c r="Y22" s="623"/>
      <c r="Z22" s="659">
        <v>15.4</v>
      </c>
      <c r="AA22" s="659"/>
      <c r="AB22" s="659"/>
      <c r="AC22" s="659"/>
      <c r="AD22" s="660">
        <v>6084801</v>
      </c>
      <c r="AE22" s="660"/>
      <c r="AF22" s="660"/>
      <c r="AG22" s="660"/>
      <c r="AH22" s="660"/>
      <c r="AI22" s="660"/>
      <c r="AJ22" s="660"/>
      <c r="AK22" s="660"/>
      <c r="AL22" s="624">
        <v>35.1</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121</v>
      </c>
      <c r="BH22" s="622"/>
      <c r="BI22" s="622"/>
      <c r="BJ22" s="622"/>
      <c r="BK22" s="622"/>
      <c r="BL22" s="622"/>
      <c r="BM22" s="622"/>
      <c r="BN22" s="623"/>
      <c r="BO22" s="659" t="s">
        <v>121</v>
      </c>
      <c r="BP22" s="659"/>
      <c r="BQ22" s="659"/>
      <c r="BR22" s="659"/>
      <c r="BS22" s="660" t="s">
        <v>121</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650495</v>
      </c>
      <c r="S23" s="622"/>
      <c r="T23" s="622"/>
      <c r="U23" s="622"/>
      <c r="V23" s="622"/>
      <c r="W23" s="622"/>
      <c r="X23" s="622"/>
      <c r="Y23" s="623"/>
      <c r="Z23" s="659">
        <v>1.6</v>
      </c>
      <c r="AA23" s="659"/>
      <c r="AB23" s="659"/>
      <c r="AC23" s="659"/>
      <c r="AD23" s="660" t="s">
        <v>121</v>
      </c>
      <c r="AE23" s="660"/>
      <c r="AF23" s="660"/>
      <c r="AG23" s="660"/>
      <c r="AH23" s="660"/>
      <c r="AI23" s="660"/>
      <c r="AJ23" s="660"/>
      <c r="AK23" s="660"/>
      <c r="AL23" s="624" t="s">
        <v>121</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621641</v>
      </c>
      <c r="BH23" s="622"/>
      <c r="BI23" s="622"/>
      <c r="BJ23" s="622"/>
      <c r="BK23" s="622"/>
      <c r="BL23" s="622"/>
      <c r="BM23" s="622"/>
      <c r="BN23" s="623"/>
      <c r="BO23" s="659">
        <v>7.2</v>
      </c>
      <c r="BP23" s="659"/>
      <c r="BQ23" s="659"/>
      <c r="BR23" s="659"/>
      <c r="BS23" s="660" t="s">
        <v>121</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t="s">
        <v>121</v>
      </c>
      <c r="S24" s="622"/>
      <c r="T24" s="622"/>
      <c r="U24" s="622"/>
      <c r="V24" s="622"/>
      <c r="W24" s="622"/>
      <c r="X24" s="622"/>
      <c r="Y24" s="623"/>
      <c r="Z24" s="659" t="s">
        <v>121</v>
      </c>
      <c r="AA24" s="659"/>
      <c r="AB24" s="659"/>
      <c r="AC24" s="659"/>
      <c r="AD24" s="660" t="s">
        <v>121</v>
      </c>
      <c r="AE24" s="660"/>
      <c r="AF24" s="660"/>
      <c r="AG24" s="660"/>
      <c r="AH24" s="660"/>
      <c r="AI24" s="660"/>
      <c r="AJ24" s="660"/>
      <c r="AK24" s="660"/>
      <c r="AL24" s="624" t="s">
        <v>121</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121</v>
      </c>
      <c r="BH24" s="622"/>
      <c r="BI24" s="622"/>
      <c r="BJ24" s="622"/>
      <c r="BK24" s="622"/>
      <c r="BL24" s="622"/>
      <c r="BM24" s="622"/>
      <c r="BN24" s="623"/>
      <c r="BO24" s="659" t="s">
        <v>121</v>
      </c>
      <c r="BP24" s="659"/>
      <c r="BQ24" s="659"/>
      <c r="BR24" s="659"/>
      <c r="BS24" s="660" t="s">
        <v>121</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16520779</v>
      </c>
      <c r="CS24" s="677"/>
      <c r="CT24" s="677"/>
      <c r="CU24" s="677"/>
      <c r="CV24" s="677"/>
      <c r="CW24" s="677"/>
      <c r="CX24" s="677"/>
      <c r="CY24" s="702"/>
      <c r="CZ24" s="703">
        <v>43.4</v>
      </c>
      <c r="DA24" s="685"/>
      <c r="DB24" s="685"/>
      <c r="DC24" s="705"/>
      <c r="DD24" s="701">
        <v>10763863</v>
      </c>
      <c r="DE24" s="677"/>
      <c r="DF24" s="677"/>
      <c r="DG24" s="677"/>
      <c r="DH24" s="677"/>
      <c r="DI24" s="677"/>
      <c r="DJ24" s="677"/>
      <c r="DK24" s="702"/>
      <c r="DL24" s="701">
        <v>9445446</v>
      </c>
      <c r="DM24" s="677"/>
      <c r="DN24" s="677"/>
      <c r="DO24" s="677"/>
      <c r="DP24" s="677"/>
      <c r="DQ24" s="677"/>
      <c r="DR24" s="677"/>
      <c r="DS24" s="677"/>
      <c r="DT24" s="677"/>
      <c r="DU24" s="677"/>
      <c r="DV24" s="702"/>
      <c r="DW24" s="703">
        <v>54.3</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18274176</v>
      </c>
      <c r="S25" s="622"/>
      <c r="T25" s="622"/>
      <c r="U25" s="622"/>
      <c r="V25" s="622"/>
      <c r="W25" s="622"/>
      <c r="X25" s="622"/>
      <c r="Y25" s="623"/>
      <c r="Z25" s="659">
        <v>46.2</v>
      </c>
      <c r="AA25" s="659"/>
      <c r="AB25" s="659"/>
      <c r="AC25" s="659"/>
      <c r="AD25" s="660">
        <v>17002039</v>
      </c>
      <c r="AE25" s="660"/>
      <c r="AF25" s="660"/>
      <c r="AG25" s="660"/>
      <c r="AH25" s="660"/>
      <c r="AI25" s="660"/>
      <c r="AJ25" s="660"/>
      <c r="AK25" s="660"/>
      <c r="AL25" s="624">
        <v>98.1</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121</v>
      </c>
      <c r="BH25" s="622"/>
      <c r="BI25" s="622"/>
      <c r="BJ25" s="622"/>
      <c r="BK25" s="622"/>
      <c r="BL25" s="622"/>
      <c r="BM25" s="622"/>
      <c r="BN25" s="623"/>
      <c r="BO25" s="659" t="s">
        <v>121</v>
      </c>
      <c r="BP25" s="659"/>
      <c r="BQ25" s="659"/>
      <c r="BR25" s="659"/>
      <c r="BS25" s="660" t="s">
        <v>121</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4758164</v>
      </c>
      <c r="CS25" s="634"/>
      <c r="CT25" s="634"/>
      <c r="CU25" s="634"/>
      <c r="CV25" s="634"/>
      <c r="CW25" s="634"/>
      <c r="CX25" s="634"/>
      <c r="CY25" s="635"/>
      <c r="CZ25" s="624">
        <v>12.5</v>
      </c>
      <c r="DA25" s="636"/>
      <c r="DB25" s="636"/>
      <c r="DC25" s="637"/>
      <c r="DD25" s="627">
        <v>4394259</v>
      </c>
      <c r="DE25" s="634"/>
      <c r="DF25" s="634"/>
      <c r="DG25" s="634"/>
      <c r="DH25" s="634"/>
      <c r="DI25" s="634"/>
      <c r="DJ25" s="634"/>
      <c r="DK25" s="635"/>
      <c r="DL25" s="627">
        <v>4389430</v>
      </c>
      <c r="DM25" s="634"/>
      <c r="DN25" s="634"/>
      <c r="DO25" s="634"/>
      <c r="DP25" s="634"/>
      <c r="DQ25" s="634"/>
      <c r="DR25" s="634"/>
      <c r="DS25" s="634"/>
      <c r="DT25" s="634"/>
      <c r="DU25" s="634"/>
      <c r="DV25" s="635"/>
      <c r="DW25" s="624">
        <v>25.2</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7776</v>
      </c>
      <c r="S26" s="622"/>
      <c r="T26" s="622"/>
      <c r="U26" s="622"/>
      <c r="V26" s="622"/>
      <c r="W26" s="622"/>
      <c r="X26" s="622"/>
      <c r="Y26" s="623"/>
      <c r="Z26" s="659">
        <v>0</v>
      </c>
      <c r="AA26" s="659"/>
      <c r="AB26" s="659"/>
      <c r="AC26" s="659"/>
      <c r="AD26" s="660">
        <v>7776</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121</v>
      </c>
      <c r="BH26" s="622"/>
      <c r="BI26" s="622"/>
      <c r="BJ26" s="622"/>
      <c r="BK26" s="622"/>
      <c r="BL26" s="622"/>
      <c r="BM26" s="622"/>
      <c r="BN26" s="623"/>
      <c r="BO26" s="659" t="s">
        <v>121</v>
      </c>
      <c r="BP26" s="659"/>
      <c r="BQ26" s="659"/>
      <c r="BR26" s="659"/>
      <c r="BS26" s="660" t="s">
        <v>121</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2944030</v>
      </c>
      <c r="CS26" s="622"/>
      <c r="CT26" s="622"/>
      <c r="CU26" s="622"/>
      <c r="CV26" s="622"/>
      <c r="CW26" s="622"/>
      <c r="CX26" s="622"/>
      <c r="CY26" s="623"/>
      <c r="CZ26" s="624">
        <v>7.7</v>
      </c>
      <c r="DA26" s="636"/>
      <c r="DB26" s="636"/>
      <c r="DC26" s="637"/>
      <c r="DD26" s="627">
        <v>2660260</v>
      </c>
      <c r="DE26" s="622"/>
      <c r="DF26" s="622"/>
      <c r="DG26" s="622"/>
      <c r="DH26" s="622"/>
      <c r="DI26" s="622"/>
      <c r="DJ26" s="622"/>
      <c r="DK26" s="623"/>
      <c r="DL26" s="627" t="s">
        <v>121</v>
      </c>
      <c r="DM26" s="622"/>
      <c r="DN26" s="622"/>
      <c r="DO26" s="622"/>
      <c r="DP26" s="622"/>
      <c r="DQ26" s="622"/>
      <c r="DR26" s="622"/>
      <c r="DS26" s="622"/>
      <c r="DT26" s="622"/>
      <c r="DU26" s="622"/>
      <c r="DV26" s="623"/>
      <c r="DW26" s="624" t="s">
        <v>121</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54600</v>
      </c>
      <c r="S27" s="622"/>
      <c r="T27" s="622"/>
      <c r="U27" s="622"/>
      <c r="V27" s="622"/>
      <c r="W27" s="622"/>
      <c r="X27" s="622"/>
      <c r="Y27" s="623"/>
      <c r="Z27" s="659">
        <v>0.1</v>
      </c>
      <c r="AA27" s="659"/>
      <c r="AB27" s="659"/>
      <c r="AC27" s="659"/>
      <c r="AD27" s="660" t="s">
        <v>121</v>
      </c>
      <c r="AE27" s="660"/>
      <c r="AF27" s="660"/>
      <c r="AG27" s="660"/>
      <c r="AH27" s="660"/>
      <c r="AI27" s="660"/>
      <c r="AJ27" s="660"/>
      <c r="AK27" s="660"/>
      <c r="AL27" s="624" t="s">
        <v>121</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8692353</v>
      </c>
      <c r="BH27" s="622"/>
      <c r="BI27" s="622"/>
      <c r="BJ27" s="622"/>
      <c r="BK27" s="622"/>
      <c r="BL27" s="622"/>
      <c r="BM27" s="622"/>
      <c r="BN27" s="623"/>
      <c r="BO27" s="659">
        <v>100</v>
      </c>
      <c r="BP27" s="659"/>
      <c r="BQ27" s="659"/>
      <c r="BR27" s="659"/>
      <c r="BS27" s="660">
        <v>130763</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8774659</v>
      </c>
      <c r="CS27" s="634"/>
      <c r="CT27" s="634"/>
      <c r="CU27" s="634"/>
      <c r="CV27" s="634"/>
      <c r="CW27" s="634"/>
      <c r="CX27" s="634"/>
      <c r="CY27" s="635"/>
      <c r="CZ27" s="624">
        <v>23.1</v>
      </c>
      <c r="DA27" s="636"/>
      <c r="DB27" s="636"/>
      <c r="DC27" s="637"/>
      <c r="DD27" s="627">
        <v>3446165</v>
      </c>
      <c r="DE27" s="634"/>
      <c r="DF27" s="634"/>
      <c r="DG27" s="634"/>
      <c r="DH27" s="634"/>
      <c r="DI27" s="634"/>
      <c r="DJ27" s="634"/>
      <c r="DK27" s="635"/>
      <c r="DL27" s="627">
        <v>2323361</v>
      </c>
      <c r="DM27" s="634"/>
      <c r="DN27" s="634"/>
      <c r="DO27" s="634"/>
      <c r="DP27" s="634"/>
      <c r="DQ27" s="634"/>
      <c r="DR27" s="634"/>
      <c r="DS27" s="634"/>
      <c r="DT27" s="634"/>
      <c r="DU27" s="634"/>
      <c r="DV27" s="635"/>
      <c r="DW27" s="624">
        <v>13.4</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332801</v>
      </c>
      <c r="S28" s="622"/>
      <c r="T28" s="622"/>
      <c r="U28" s="622"/>
      <c r="V28" s="622"/>
      <c r="W28" s="622"/>
      <c r="X28" s="622"/>
      <c r="Y28" s="623"/>
      <c r="Z28" s="659">
        <v>0.8</v>
      </c>
      <c r="AA28" s="659"/>
      <c r="AB28" s="659"/>
      <c r="AC28" s="659"/>
      <c r="AD28" s="660">
        <v>33850</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2987956</v>
      </c>
      <c r="CS28" s="622"/>
      <c r="CT28" s="622"/>
      <c r="CU28" s="622"/>
      <c r="CV28" s="622"/>
      <c r="CW28" s="622"/>
      <c r="CX28" s="622"/>
      <c r="CY28" s="623"/>
      <c r="CZ28" s="624">
        <v>7.9</v>
      </c>
      <c r="DA28" s="636"/>
      <c r="DB28" s="636"/>
      <c r="DC28" s="637"/>
      <c r="DD28" s="627">
        <v>2923439</v>
      </c>
      <c r="DE28" s="622"/>
      <c r="DF28" s="622"/>
      <c r="DG28" s="622"/>
      <c r="DH28" s="622"/>
      <c r="DI28" s="622"/>
      <c r="DJ28" s="622"/>
      <c r="DK28" s="623"/>
      <c r="DL28" s="627">
        <v>2732655</v>
      </c>
      <c r="DM28" s="622"/>
      <c r="DN28" s="622"/>
      <c r="DO28" s="622"/>
      <c r="DP28" s="622"/>
      <c r="DQ28" s="622"/>
      <c r="DR28" s="622"/>
      <c r="DS28" s="622"/>
      <c r="DT28" s="622"/>
      <c r="DU28" s="622"/>
      <c r="DV28" s="623"/>
      <c r="DW28" s="624">
        <v>15.7</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475652</v>
      </c>
      <c r="S29" s="622"/>
      <c r="T29" s="622"/>
      <c r="U29" s="622"/>
      <c r="V29" s="622"/>
      <c r="W29" s="622"/>
      <c r="X29" s="622"/>
      <c r="Y29" s="623"/>
      <c r="Z29" s="659">
        <v>1.2</v>
      </c>
      <c r="AA29" s="659"/>
      <c r="AB29" s="659"/>
      <c r="AC29" s="659"/>
      <c r="AD29" s="660" t="s">
        <v>121</v>
      </c>
      <c r="AE29" s="660"/>
      <c r="AF29" s="660"/>
      <c r="AG29" s="660"/>
      <c r="AH29" s="660"/>
      <c r="AI29" s="660"/>
      <c r="AJ29" s="660"/>
      <c r="AK29" s="660"/>
      <c r="AL29" s="624" t="s">
        <v>121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2986853</v>
      </c>
      <c r="CS29" s="634"/>
      <c r="CT29" s="634"/>
      <c r="CU29" s="634"/>
      <c r="CV29" s="634"/>
      <c r="CW29" s="634"/>
      <c r="CX29" s="634"/>
      <c r="CY29" s="635"/>
      <c r="CZ29" s="624">
        <v>7.8</v>
      </c>
      <c r="DA29" s="636"/>
      <c r="DB29" s="636"/>
      <c r="DC29" s="637"/>
      <c r="DD29" s="627">
        <v>2922336</v>
      </c>
      <c r="DE29" s="634"/>
      <c r="DF29" s="634"/>
      <c r="DG29" s="634"/>
      <c r="DH29" s="634"/>
      <c r="DI29" s="634"/>
      <c r="DJ29" s="634"/>
      <c r="DK29" s="635"/>
      <c r="DL29" s="627">
        <v>2731552</v>
      </c>
      <c r="DM29" s="634"/>
      <c r="DN29" s="634"/>
      <c r="DO29" s="634"/>
      <c r="DP29" s="634"/>
      <c r="DQ29" s="634"/>
      <c r="DR29" s="634"/>
      <c r="DS29" s="634"/>
      <c r="DT29" s="634"/>
      <c r="DU29" s="634"/>
      <c r="DV29" s="635"/>
      <c r="DW29" s="624">
        <v>15.7</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7588139</v>
      </c>
      <c r="S30" s="622"/>
      <c r="T30" s="622"/>
      <c r="U30" s="622"/>
      <c r="V30" s="622"/>
      <c r="W30" s="622"/>
      <c r="X30" s="622"/>
      <c r="Y30" s="623"/>
      <c r="Z30" s="659">
        <v>19.2</v>
      </c>
      <c r="AA30" s="659"/>
      <c r="AB30" s="659"/>
      <c r="AC30" s="659"/>
      <c r="AD30" s="660" t="s">
        <v>121</v>
      </c>
      <c r="AE30" s="660"/>
      <c r="AF30" s="660"/>
      <c r="AG30" s="660"/>
      <c r="AH30" s="660"/>
      <c r="AI30" s="660"/>
      <c r="AJ30" s="660"/>
      <c r="AK30" s="660"/>
      <c r="AL30" s="624" t="s">
        <v>121</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2903188</v>
      </c>
      <c r="CS30" s="622"/>
      <c r="CT30" s="622"/>
      <c r="CU30" s="622"/>
      <c r="CV30" s="622"/>
      <c r="CW30" s="622"/>
      <c r="CX30" s="622"/>
      <c r="CY30" s="623"/>
      <c r="CZ30" s="624">
        <v>7.6</v>
      </c>
      <c r="DA30" s="636"/>
      <c r="DB30" s="636"/>
      <c r="DC30" s="637"/>
      <c r="DD30" s="627">
        <v>2838671</v>
      </c>
      <c r="DE30" s="622"/>
      <c r="DF30" s="622"/>
      <c r="DG30" s="622"/>
      <c r="DH30" s="622"/>
      <c r="DI30" s="622"/>
      <c r="DJ30" s="622"/>
      <c r="DK30" s="623"/>
      <c r="DL30" s="627">
        <v>2647887</v>
      </c>
      <c r="DM30" s="622"/>
      <c r="DN30" s="622"/>
      <c r="DO30" s="622"/>
      <c r="DP30" s="622"/>
      <c r="DQ30" s="622"/>
      <c r="DR30" s="622"/>
      <c r="DS30" s="622"/>
      <c r="DT30" s="622"/>
      <c r="DU30" s="622"/>
      <c r="DV30" s="623"/>
      <c r="DW30" s="624">
        <v>15.2</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v>242901</v>
      </c>
      <c r="S31" s="622"/>
      <c r="T31" s="622"/>
      <c r="U31" s="622"/>
      <c r="V31" s="622"/>
      <c r="W31" s="622"/>
      <c r="X31" s="622"/>
      <c r="Y31" s="623"/>
      <c r="Z31" s="659">
        <v>0.6</v>
      </c>
      <c r="AA31" s="659"/>
      <c r="AB31" s="659"/>
      <c r="AC31" s="659"/>
      <c r="AD31" s="660">
        <v>242901</v>
      </c>
      <c r="AE31" s="660"/>
      <c r="AF31" s="660"/>
      <c r="AG31" s="660"/>
      <c r="AH31" s="660"/>
      <c r="AI31" s="660"/>
      <c r="AJ31" s="660"/>
      <c r="AK31" s="660"/>
      <c r="AL31" s="624">
        <v>1.4</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99.7</v>
      </c>
      <c r="BH31" s="684"/>
      <c r="BI31" s="684"/>
      <c r="BJ31" s="684"/>
      <c r="BK31" s="684"/>
      <c r="BL31" s="684"/>
      <c r="BM31" s="685">
        <v>99</v>
      </c>
      <c r="BN31" s="684"/>
      <c r="BO31" s="684"/>
      <c r="BP31" s="684"/>
      <c r="BQ31" s="686"/>
      <c r="BR31" s="683">
        <v>99.6</v>
      </c>
      <c r="BS31" s="684"/>
      <c r="BT31" s="684"/>
      <c r="BU31" s="684"/>
      <c r="BV31" s="684"/>
      <c r="BW31" s="684"/>
      <c r="BX31" s="685">
        <v>98.6</v>
      </c>
      <c r="BY31" s="684"/>
      <c r="BZ31" s="684"/>
      <c r="CA31" s="684"/>
      <c r="CB31" s="686"/>
      <c r="CD31" s="642"/>
      <c r="CE31" s="643"/>
      <c r="CF31" s="618" t="s">
        <v>301</v>
      </c>
      <c r="CG31" s="619"/>
      <c r="CH31" s="619"/>
      <c r="CI31" s="619"/>
      <c r="CJ31" s="619"/>
      <c r="CK31" s="619"/>
      <c r="CL31" s="619"/>
      <c r="CM31" s="619"/>
      <c r="CN31" s="619"/>
      <c r="CO31" s="619"/>
      <c r="CP31" s="619"/>
      <c r="CQ31" s="620"/>
      <c r="CR31" s="621">
        <v>83665</v>
      </c>
      <c r="CS31" s="634"/>
      <c r="CT31" s="634"/>
      <c r="CU31" s="634"/>
      <c r="CV31" s="634"/>
      <c r="CW31" s="634"/>
      <c r="CX31" s="634"/>
      <c r="CY31" s="635"/>
      <c r="CZ31" s="624">
        <v>0.2</v>
      </c>
      <c r="DA31" s="636"/>
      <c r="DB31" s="636"/>
      <c r="DC31" s="637"/>
      <c r="DD31" s="627">
        <v>83665</v>
      </c>
      <c r="DE31" s="634"/>
      <c r="DF31" s="634"/>
      <c r="DG31" s="634"/>
      <c r="DH31" s="634"/>
      <c r="DI31" s="634"/>
      <c r="DJ31" s="634"/>
      <c r="DK31" s="635"/>
      <c r="DL31" s="627">
        <v>83665</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2816735</v>
      </c>
      <c r="S32" s="622"/>
      <c r="T32" s="622"/>
      <c r="U32" s="622"/>
      <c r="V32" s="622"/>
      <c r="W32" s="622"/>
      <c r="X32" s="622"/>
      <c r="Y32" s="623"/>
      <c r="Z32" s="659">
        <v>7.1</v>
      </c>
      <c r="AA32" s="659"/>
      <c r="AB32" s="659"/>
      <c r="AC32" s="659"/>
      <c r="AD32" s="660" t="s">
        <v>121</v>
      </c>
      <c r="AE32" s="660"/>
      <c r="AF32" s="660"/>
      <c r="AG32" s="660"/>
      <c r="AH32" s="660"/>
      <c r="AI32" s="660"/>
      <c r="AJ32" s="660"/>
      <c r="AK32" s="660"/>
      <c r="AL32" s="624" t="s">
        <v>121</v>
      </c>
      <c r="AM32" s="625"/>
      <c r="AN32" s="625"/>
      <c r="AO32" s="661"/>
      <c r="AP32" s="662"/>
      <c r="AQ32" s="663"/>
      <c r="AR32" s="663"/>
      <c r="AS32" s="663"/>
      <c r="AT32" s="694"/>
      <c r="AU32" s="202" t="s">
        <v>303</v>
      </c>
      <c r="AX32" s="618" t="s">
        <v>304</v>
      </c>
      <c r="AY32" s="619"/>
      <c r="AZ32" s="619"/>
      <c r="BA32" s="619"/>
      <c r="BB32" s="619"/>
      <c r="BC32" s="619"/>
      <c r="BD32" s="619"/>
      <c r="BE32" s="619"/>
      <c r="BF32" s="620"/>
      <c r="BG32" s="687">
        <v>99.5</v>
      </c>
      <c r="BH32" s="634"/>
      <c r="BI32" s="634"/>
      <c r="BJ32" s="634"/>
      <c r="BK32" s="634"/>
      <c r="BL32" s="634"/>
      <c r="BM32" s="625">
        <v>98.7</v>
      </c>
      <c r="BN32" s="634"/>
      <c r="BO32" s="634"/>
      <c r="BP32" s="634"/>
      <c r="BQ32" s="657"/>
      <c r="BR32" s="687">
        <v>99.4</v>
      </c>
      <c r="BS32" s="634"/>
      <c r="BT32" s="634"/>
      <c r="BU32" s="634"/>
      <c r="BV32" s="634"/>
      <c r="BW32" s="634"/>
      <c r="BX32" s="625">
        <v>98.2</v>
      </c>
      <c r="BY32" s="634"/>
      <c r="BZ32" s="634"/>
      <c r="CA32" s="634"/>
      <c r="CB32" s="657"/>
      <c r="CD32" s="644"/>
      <c r="CE32" s="645"/>
      <c r="CF32" s="618" t="s">
        <v>305</v>
      </c>
      <c r="CG32" s="619"/>
      <c r="CH32" s="619"/>
      <c r="CI32" s="619"/>
      <c r="CJ32" s="619"/>
      <c r="CK32" s="619"/>
      <c r="CL32" s="619"/>
      <c r="CM32" s="619"/>
      <c r="CN32" s="619"/>
      <c r="CO32" s="619"/>
      <c r="CP32" s="619"/>
      <c r="CQ32" s="620"/>
      <c r="CR32" s="621">
        <v>1103</v>
      </c>
      <c r="CS32" s="622"/>
      <c r="CT32" s="622"/>
      <c r="CU32" s="622"/>
      <c r="CV32" s="622"/>
      <c r="CW32" s="622"/>
      <c r="CX32" s="622"/>
      <c r="CY32" s="623"/>
      <c r="CZ32" s="624">
        <v>0</v>
      </c>
      <c r="DA32" s="636"/>
      <c r="DB32" s="636"/>
      <c r="DC32" s="637"/>
      <c r="DD32" s="627">
        <v>1103</v>
      </c>
      <c r="DE32" s="622"/>
      <c r="DF32" s="622"/>
      <c r="DG32" s="622"/>
      <c r="DH32" s="622"/>
      <c r="DI32" s="622"/>
      <c r="DJ32" s="622"/>
      <c r="DK32" s="623"/>
      <c r="DL32" s="627">
        <v>1103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97577</v>
      </c>
      <c r="S33" s="622"/>
      <c r="T33" s="622"/>
      <c r="U33" s="622"/>
      <c r="V33" s="622"/>
      <c r="W33" s="622"/>
      <c r="X33" s="622"/>
      <c r="Y33" s="623"/>
      <c r="Z33" s="659">
        <v>0.2</v>
      </c>
      <c r="AA33" s="659"/>
      <c r="AB33" s="659"/>
      <c r="AC33" s="659"/>
      <c r="AD33" s="660">
        <v>14870</v>
      </c>
      <c r="AE33" s="660"/>
      <c r="AF33" s="660"/>
      <c r="AG33" s="660"/>
      <c r="AH33" s="660"/>
      <c r="AI33" s="660"/>
      <c r="AJ33" s="660"/>
      <c r="AK33" s="660"/>
      <c r="AL33" s="624">
        <v>0.1</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99.8</v>
      </c>
      <c r="BH33" s="606"/>
      <c r="BI33" s="606"/>
      <c r="BJ33" s="606"/>
      <c r="BK33" s="606"/>
      <c r="BL33" s="606"/>
      <c r="BM33" s="652">
        <v>99.1</v>
      </c>
      <c r="BN33" s="606"/>
      <c r="BO33" s="606"/>
      <c r="BP33" s="606"/>
      <c r="BQ33" s="669"/>
      <c r="BR33" s="682">
        <v>99.8</v>
      </c>
      <c r="BS33" s="606"/>
      <c r="BT33" s="606"/>
      <c r="BU33" s="606"/>
      <c r="BV33" s="606"/>
      <c r="BW33" s="606"/>
      <c r="BX33" s="652">
        <v>98.9</v>
      </c>
      <c r="BY33" s="606"/>
      <c r="BZ33" s="606"/>
      <c r="CA33" s="606"/>
      <c r="CB33" s="669"/>
      <c r="CD33" s="618" t="s">
        <v>308</v>
      </c>
      <c r="CE33" s="619"/>
      <c r="CF33" s="619"/>
      <c r="CG33" s="619"/>
      <c r="CH33" s="619"/>
      <c r="CI33" s="619"/>
      <c r="CJ33" s="619"/>
      <c r="CK33" s="619"/>
      <c r="CL33" s="619"/>
      <c r="CM33" s="619"/>
      <c r="CN33" s="619"/>
      <c r="CO33" s="619"/>
      <c r="CP33" s="619"/>
      <c r="CQ33" s="620"/>
      <c r="CR33" s="621">
        <v>18148910</v>
      </c>
      <c r="CS33" s="634"/>
      <c r="CT33" s="634"/>
      <c r="CU33" s="634"/>
      <c r="CV33" s="634"/>
      <c r="CW33" s="634"/>
      <c r="CX33" s="634"/>
      <c r="CY33" s="635"/>
      <c r="CZ33" s="624">
        <v>47.7</v>
      </c>
      <c r="DA33" s="636"/>
      <c r="DB33" s="636"/>
      <c r="DC33" s="637"/>
      <c r="DD33" s="627">
        <v>9948554</v>
      </c>
      <c r="DE33" s="634"/>
      <c r="DF33" s="634"/>
      <c r="DG33" s="634"/>
      <c r="DH33" s="634"/>
      <c r="DI33" s="634"/>
      <c r="DJ33" s="634"/>
      <c r="DK33" s="635"/>
      <c r="DL33" s="627">
        <v>7325918</v>
      </c>
      <c r="DM33" s="634"/>
      <c r="DN33" s="634"/>
      <c r="DO33" s="634"/>
      <c r="DP33" s="634"/>
      <c r="DQ33" s="634"/>
      <c r="DR33" s="634"/>
      <c r="DS33" s="634"/>
      <c r="DT33" s="634"/>
      <c r="DU33" s="634"/>
      <c r="DV33" s="635"/>
      <c r="DW33" s="624">
        <v>42.1</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2668899</v>
      </c>
      <c r="S34" s="622"/>
      <c r="T34" s="622"/>
      <c r="U34" s="622"/>
      <c r="V34" s="622"/>
      <c r="W34" s="622"/>
      <c r="X34" s="622"/>
      <c r="Y34" s="623"/>
      <c r="Z34" s="659">
        <v>6.7</v>
      </c>
      <c r="AA34" s="659"/>
      <c r="AB34" s="659"/>
      <c r="AC34" s="659"/>
      <c r="AD34" s="660" t="s">
        <v>121</v>
      </c>
      <c r="AE34" s="660"/>
      <c r="AF34" s="660"/>
      <c r="AG34" s="660"/>
      <c r="AH34" s="660"/>
      <c r="AI34" s="660"/>
      <c r="AJ34" s="660"/>
      <c r="AK34" s="660"/>
      <c r="AL34" s="624" t="s">
        <v>121</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5881409</v>
      </c>
      <c r="CS34" s="622"/>
      <c r="CT34" s="622"/>
      <c r="CU34" s="622"/>
      <c r="CV34" s="622"/>
      <c r="CW34" s="622"/>
      <c r="CX34" s="622"/>
      <c r="CY34" s="623"/>
      <c r="CZ34" s="624">
        <v>15.5</v>
      </c>
      <c r="DA34" s="636"/>
      <c r="DB34" s="636"/>
      <c r="DC34" s="637"/>
      <c r="DD34" s="627">
        <v>3722706</v>
      </c>
      <c r="DE34" s="622"/>
      <c r="DF34" s="622"/>
      <c r="DG34" s="622"/>
      <c r="DH34" s="622"/>
      <c r="DI34" s="622"/>
      <c r="DJ34" s="622"/>
      <c r="DK34" s="623"/>
      <c r="DL34" s="627">
        <v>3506094</v>
      </c>
      <c r="DM34" s="622"/>
      <c r="DN34" s="622"/>
      <c r="DO34" s="622"/>
      <c r="DP34" s="622"/>
      <c r="DQ34" s="622"/>
      <c r="DR34" s="622"/>
      <c r="DS34" s="622"/>
      <c r="DT34" s="622"/>
      <c r="DU34" s="622"/>
      <c r="DV34" s="623"/>
      <c r="DW34" s="624">
        <v>20.2</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3858210</v>
      </c>
      <c r="S35" s="622"/>
      <c r="T35" s="622"/>
      <c r="U35" s="622"/>
      <c r="V35" s="622"/>
      <c r="W35" s="622"/>
      <c r="X35" s="622"/>
      <c r="Y35" s="623"/>
      <c r="Z35" s="659">
        <v>9.6999999999999993</v>
      </c>
      <c r="AA35" s="659"/>
      <c r="AB35" s="659"/>
      <c r="AC35" s="659"/>
      <c r="AD35" s="660" t="s">
        <v>121</v>
      </c>
      <c r="AE35" s="660"/>
      <c r="AF35" s="660"/>
      <c r="AG35" s="660"/>
      <c r="AH35" s="660"/>
      <c r="AI35" s="660"/>
      <c r="AJ35" s="660"/>
      <c r="AK35" s="660"/>
      <c r="AL35" s="624" t="s">
        <v>121</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1147720</v>
      </c>
      <c r="CS35" s="634"/>
      <c r="CT35" s="634"/>
      <c r="CU35" s="634"/>
      <c r="CV35" s="634"/>
      <c r="CW35" s="634"/>
      <c r="CX35" s="634"/>
      <c r="CY35" s="635"/>
      <c r="CZ35" s="624">
        <v>3</v>
      </c>
      <c r="DA35" s="636"/>
      <c r="DB35" s="636"/>
      <c r="DC35" s="637"/>
      <c r="DD35" s="627">
        <v>933409</v>
      </c>
      <c r="DE35" s="634"/>
      <c r="DF35" s="634"/>
      <c r="DG35" s="634"/>
      <c r="DH35" s="634"/>
      <c r="DI35" s="634"/>
      <c r="DJ35" s="634"/>
      <c r="DK35" s="635"/>
      <c r="DL35" s="627">
        <v>721175</v>
      </c>
      <c r="DM35" s="634"/>
      <c r="DN35" s="634"/>
      <c r="DO35" s="634"/>
      <c r="DP35" s="634"/>
      <c r="DQ35" s="634"/>
      <c r="DR35" s="634"/>
      <c r="DS35" s="634"/>
      <c r="DT35" s="634"/>
      <c r="DU35" s="634"/>
      <c r="DV35" s="635"/>
      <c r="DW35" s="624">
        <v>4.0999999999999996</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1020321</v>
      </c>
      <c r="S36" s="622"/>
      <c r="T36" s="622"/>
      <c r="U36" s="622"/>
      <c r="V36" s="622"/>
      <c r="W36" s="622"/>
      <c r="X36" s="622"/>
      <c r="Y36" s="623"/>
      <c r="Z36" s="659">
        <v>2.6</v>
      </c>
      <c r="AA36" s="659"/>
      <c r="AB36" s="659"/>
      <c r="AC36" s="659"/>
      <c r="AD36" s="660" t="s">
        <v>121</v>
      </c>
      <c r="AE36" s="660"/>
      <c r="AF36" s="660"/>
      <c r="AG36" s="660"/>
      <c r="AH36" s="660"/>
      <c r="AI36" s="660"/>
      <c r="AJ36" s="660"/>
      <c r="AK36" s="660"/>
      <c r="AL36" s="624" t="s">
        <v>121</v>
      </c>
      <c r="AM36" s="625"/>
      <c r="AN36" s="625"/>
      <c r="AO36" s="661"/>
      <c r="AP36" s="210"/>
      <c r="AQ36" s="670" t="s">
        <v>316</v>
      </c>
      <c r="AR36" s="671"/>
      <c r="AS36" s="671"/>
      <c r="AT36" s="671"/>
      <c r="AU36" s="671"/>
      <c r="AV36" s="671"/>
      <c r="AW36" s="671"/>
      <c r="AX36" s="671"/>
      <c r="AY36" s="672"/>
      <c r="AZ36" s="676">
        <v>4461405</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37810</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4529221</v>
      </c>
      <c r="CS36" s="622"/>
      <c r="CT36" s="622"/>
      <c r="CU36" s="622"/>
      <c r="CV36" s="622"/>
      <c r="CW36" s="622"/>
      <c r="CX36" s="622"/>
      <c r="CY36" s="623"/>
      <c r="CZ36" s="624">
        <v>11.9</v>
      </c>
      <c r="DA36" s="636"/>
      <c r="DB36" s="636"/>
      <c r="DC36" s="637"/>
      <c r="DD36" s="627">
        <v>1740616</v>
      </c>
      <c r="DE36" s="622"/>
      <c r="DF36" s="622"/>
      <c r="DG36" s="622"/>
      <c r="DH36" s="622"/>
      <c r="DI36" s="622"/>
      <c r="DJ36" s="622"/>
      <c r="DK36" s="623"/>
      <c r="DL36" s="627">
        <v>1041112</v>
      </c>
      <c r="DM36" s="622"/>
      <c r="DN36" s="622"/>
      <c r="DO36" s="622"/>
      <c r="DP36" s="622"/>
      <c r="DQ36" s="622"/>
      <c r="DR36" s="622"/>
      <c r="DS36" s="622"/>
      <c r="DT36" s="622"/>
      <c r="DU36" s="622"/>
      <c r="DV36" s="623"/>
      <c r="DW36" s="624">
        <v>6</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501607</v>
      </c>
      <c r="S37" s="622"/>
      <c r="T37" s="622"/>
      <c r="U37" s="622"/>
      <c r="V37" s="622"/>
      <c r="W37" s="622"/>
      <c r="X37" s="622"/>
      <c r="Y37" s="623"/>
      <c r="Z37" s="659">
        <v>1.3</v>
      </c>
      <c r="AA37" s="659"/>
      <c r="AB37" s="659"/>
      <c r="AC37" s="659"/>
      <c r="AD37" s="660">
        <v>22821</v>
      </c>
      <c r="AE37" s="660"/>
      <c r="AF37" s="660"/>
      <c r="AG37" s="660"/>
      <c r="AH37" s="660"/>
      <c r="AI37" s="660"/>
      <c r="AJ37" s="660"/>
      <c r="AK37" s="660"/>
      <c r="AL37" s="624">
        <v>0.1</v>
      </c>
      <c r="AM37" s="625"/>
      <c r="AN37" s="625"/>
      <c r="AO37" s="661"/>
      <c r="AQ37" s="654" t="s">
        <v>320</v>
      </c>
      <c r="AR37" s="655"/>
      <c r="AS37" s="655"/>
      <c r="AT37" s="655"/>
      <c r="AU37" s="655"/>
      <c r="AV37" s="655"/>
      <c r="AW37" s="655"/>
      <c r="AX37" s="655"/>
      <c r="AY37" s="656"/>
      <c r="AZ37" s="621">
        <v>773295</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-73243</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11600</v>
      </c>
      <c r="CS37" s="634"/>
      <c r="CT37" s="634"/>
      <c r="CU37" s="634"/>
      <c r="CV37" s="634"/>
      <c r="CW37" s="634"/>
      <c r="CX37" s="634"/>
      <c r="CY37" s="635"/>
      <c r="CZ37" s="624">
        <v>0</v>
      </c>
      <c r="DA37" s="636"/>
      <c r="DB37" s="636"/>
      <c r="DC37" s="637"/>
      <c r="DD37" s="627">
        <v>11023</v>
      </c>
      <c r="DE37" s="634"/>
      <c r="DF37" s="634"/>
      <c r="DG37" s="634"/>
      <c r="DH37" s="634"/>
      <c r="DI37" s="634"/>
      <c r="DJ37" s="634"/>
      <c r="DK37" s="635"/>
      <c r="DL37" s="627">
        <v>11023</v>
      </c>
      <c r="DM37" s="634"/>
      <c r="DN37" s="634"/>
      <c r="DO37" s="634"/>
      <c r="DP37" s="634"/>
      <c r="DQ37" s="634"/>
      <c r="DR37" s="634"/>
      <c r="DS37" s="634"/>
      <c r="DT37" s="634"/>
      <c r="DU37" s="634"/>
      <c r="DV37" s="635"/>
      <c r="DW37" s="624">
        <v>0.1</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1635100</v>
      </c>
      <c r="S38" s="622"/>
      <c r="T38" s="622"/>
      <c r="U38" s="622"/>
      <c r="V38" s="622"/>
      <c r="W38" s="622"/>
      <c r="X38" s="622"/>
      <c r="Y38" s="623"/>
      <c r="Z38" s="659">
        <v>4.0999999999999996</v>
      </c>
      <c r="AA38" s="659"/>
      <c r="AB38" s="659"/>
      <c r="AC38" s="659"/>
      <c r="AD38" s="660" t="s">
        <v>121</v>
      </c>
      <c r="AE38" s="660"/>
      <c r="AF38" s="660"/>
      <c r="AG38" s="660"/>
      <c r="AH38" s="660"/>
      <c r="AI38" s="660"/>
      <c r="AJ38" s="660"/>
      <c r="AK38" s="660"/>
      <c r="AL38" s="624" t="s">
        <v>121</v>
      </c>
      <c r="AM38" s="625"/>
      <c r="AN38" s="625"/>
      <c r="AO38" s="661"/>
      <c r="AQ38" s="654" t="s">
        <v>324</v>
      </c>
      <c r="AR38" s="655"/>
      <c r="AS38" s="655"/>
      <c r="AT38" s="655"/>
      <c r="AU38" s="655"/>
      <c r="AV38" s="655"/>
      <c r="AW38" s="655"/>
      <c r="AX38" s="655"/>
      <c r="AY38" s="656"/>
      <c r="AZ38" s="621">
        <v>69971</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7753</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3618139</v>
      </c>
      <c r="CS38" s="622"/>
      <c r="CT38" s="622"/>
      <c r="CU38" s="622"/>
      <c r="CV38" s="622"/>
      <c r="CW38" s="622"/>
      <c r="CX38" s="622"/>
      <c r="CY38" s="623"/>
      <c r="CZ38" s="624">
        <v>9.5</v>
      </c>
      <c r="DA38" s="636"/>
      <c r="DB38" s="636"/>
      <c r="DC38" s="637"/>
      <c r="DD38" s="627">
        <v>3101617</v>
      </c>
      <c r="DE38" s="622"/>
      <c r="DF38" s="622"/>
      <c r="DG38" s="622"/>
      <c r="DH38" s="622"/>
      <c r="DI38" s="622"/>
      <c r="DJ38" s="622"/>
      <c r="DK38" s="623"/>
      <c r="DL38" s="627">
        <v>1959083</v>
      </c>
      <c r="DM38" s="622"/>
      <c r="DN38" s="622"/>
      <c r="DO38" s="622"/>
      <c r="DP38" s="622"/>
      <c r="DQ38" s="622"/>
      <c r="DR38" s="622"/>
      <c r="DS38" s="622"/>
      <c r="DT38" s="622"/>
      <c r="DU38" s="622"/>
      <c r="DV38" s="623"/>
      <c r="DW38" s="624">
        <v>11.3</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121</v>
      </c>
      <c r="S39" s="622"/>
      <c r="T39" s="622"/>
      <c r="U39" s="622"/>
      <c r="V39" s="622"/>
      <c r="W39" s="622"/>
      <c r="X39" s="622"/>
      <c r="Y39" s="623"/>
      <c r="Z39" s="659" t="s">
        <v>121</v>
      </c>
      <c r="AA39" s="659"/>
      <c r="AB39" s="659"/>
      <c r="AC39" s="659"/>
      <c r="AD39" s="660" t="s">
        <v>121</v>
      </c>
      <c r="AE39" s="660"/>
      <c r="AF39" s="660"/>
      <c r="AG39" s="660"/>
      <c r="AH39" s="660"/>
      <c r="AI39" s="660"/>
      <c r="AJ39" s="660"/>
      <c r="AK39" s="660"/>
      <c r="AL39" s="624" t="s">
        <v>121</v>
      </c>
      <c r="AM39" s="625"/>
      <c r="AN39" s="625"/>
      <c r="AO39" s="661"/>
      <c r="AQ39" s="654" t="s">
        <v>328</v>
      </c>
      <c r="AR39" s="655"/>
      <c r="AS39" s="655"/>
      <c r="AT39" s="655"/>
      <c r="AU39" s="655"/>
      <c r="AV39" s="655"/>
      <c r="AW39" s="655"/>
      <c r="AX39" s="655"/>
      <c r="AY39" s="656"/>
      <c r="AZ39" s="621" t="s">
        <v>121</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10893</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2778106</v>
      </c>
      <c r="CS39" s="634"/>
      <c r="CT39" s="634"/>
      <c r="CU39" s="634"/>
      <c r="CV39" s="634"/>
      <c r="CW39" s="634"/>
      <c r="CX39" s="634"/>
      <c r="CY39" s="635"/>
      <c r="CZ39" s="624">
        <v>7.3</v>
      </c>
      <c r="DA39" s="636"/>
      <c r="DB39" s="636"/>
      <c r="DC39" s="637"/>
      <c r="DD39" s="627">
        <v>351191</v>
      </c>
      <c r="DE39" s="634"/>
      <c r="DF39" s="634"/>
      <c r="DG39" s="634"/>
      <c r="DH39" s="634"/>
      <c r="DI39" s="634"/>
      <c r="DJ39" s="634"/>
      <c r="DK39" s="635"/>
      <c r="DL39" s="627" t="s">
        <v>121</v>
      </c>
      <c r="DM39" s="634"/>
      <c r="DN39" s="634"/>
      <c r="DO39" s="634"/>
      <c r="DP39" s="634"/>
      <c r="DQ39" s="634"/>
      <c r="DR39" s="634"/>
      <c r="DS39" s="634"/>
      <c r="DT39" s="634"/>
      <c r="DU39" s="634"/>
      <c r="DV39" s="635"/>
      <c r="DW39" s="624" t="s">
        <v>121</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65000</v>
      </c>
      <c r="S40" s="622"/>
      <c r="T40" s="622"/>
      <c r="U40" s="622"/>
      <c r="V40" s="622"/>
      <c r="W40" s="622"/>
      <c r="X40" s="622"/>
      <c r="Y40" s="623"/>
      <c r="Z40" s="659">
        <v>0.2</v>
      </c>
      <c r="AA40" s="659"/>
      <c r="AB40" s="659"/>
      <c r="AC40" s="659"/>
      <c r="AD40" s="660" t="s">
        <v>121</v>
      </c>
      <c r="AE40" s="660"/>
      <c r="AF40" s="660"/>
      <c r="AG40" s="660"/>
      <c r="AH40" s="660"/>
      <c r="AI40" s="660"/>
      <c r="AJ40" s="660"/>
      <c r="AK40" s="660"/>
      <c r="AL40" s="624" t="s">
        <v>121</v>
      </c>
      <c r="AM40" s="625"/>
      <c r="AN40" s="625"/>
      <c r="AO40" s="661"/>
      <c r="AQ40" s="654" t="s">
        <v>332</v>
      </c>
      <c r="AR40" s="655"/>
      <c r="AS40" s="655"/>
      <c r="AT40" s="655"/>
      <c r="AU40" s="655"/>
      <c r="AV40" s="655"/>
      <c r="AW40" s="655"/>
      <c r="AX40" s="655"/>
      <c r="AY40" s="656"/>
      <c r="AZ40" s="621" t="s">
        <v>121</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100</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194315</v>
      </c>
      <c r="CS40" s="622"/>
      <c r="CT40" s="622"/>
      <c r="CU40" s="622"/>
      <c r="CV40" s="622"/>
      <c r="CW40" s="622"/>
      <c r="CX40" s="622"/>
      <c r="CY40" s="623"/>
      <c r="CZ40" s="624">
        <v>0.5</v>
      </c>
      <c r="DA40" s="636"/>
      <c r="DB40" s="636"/>
      <c r="DC40" s="637"/>
      <c r="DD40" s="627">
        <v>99015</v>
      </c>
      <c r="DE40" s="622"/>
      <c r="DF40" s="622"/>
      <c r="DG40" s="622"/>
      <c r="DH40" s="622"/>
      <c r="DI40" s="622"/>
      <c r="DJ40" s="622"/>
      <c r="DK40" s="623"/>
      <c r="DL40" s="627">
        <v>98454</v>
      </c>
      <c r="DM40" s="622"/>
      <c r="DN40" s="622"/>
      <c r="DO40" s="622"/>
      <c r="DP40" s="622"/>
      <c r="DQ40" s="622"/>
      <c r="DR40" s="622"/>
      <c r="DS40" s="622"/>
      <c r="DT40" s="622"/>
      <c r="DU40" s="622"/>
      <c r="DV40" s="623"/>
      <c r="DW40" s="624">
        <v>0.6</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39574494</v>
      </c>
      <c r="S41" s="646"/>
      <c r="T41" s="646"/>
      <c r="U41" s="646"/>
      <c r="V41" s="646"/>
      <c r="W41" s="646"/>
      <c r="X41" s="646"/>
      <c r="Y41" s="649"/>
      <c r="Z41" s="650">
        <v>100</v>
      </c>
      <c r="AA41" s="650"/>
      <c r="AB41" s="650"/>
      <c r="AC41" s="650"/>
      <c r="AD41" s="651">
        <v>17324257</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598339</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t="s">
        <v>121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121</v>
      </c>
      <c r="CS41" s="634"/>
      <c r="CT41" s="634"/>
      <c r="CU41" s="634"/>
      <c r="CV41" s="634"/>
      <c r="CW41" s="634"/>
      <c r="CX41" s="634"/>
      <c r="CY41" s="635"/>
      <c r="CZ41" s="624" t="s">
        <v>121</v>
      </c>
      <c r="DA41" s="636"/>
      <c r="DB41" s="636"/>
      <c r="DC41" s="637"/>
      <c r="DD41" s="627" t="s">
        <v>121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3019800</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414</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3384256</v>
      </c>
      <c r="CS42" s="634"/>
      <c r="CT42" s="634"/>
      <c r="CU42" s="634"/>
      <c r="CV42" s="634"/>
      <c r="CW42" s="634"/>
      <c r="CX42" s="634"/>
      <c r="CY42" s="635"/>
      <c r="CZ42" s="624">
        <v>8.9</v>
      </c>
      <c r="DA42" s="636"/>
      <c r="DB42" s="636"/>
      <c r="DC42" s="637"/>
      <c r="DD42" s="627">
        <v>633510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40098</v>
      </c>
      <c r="CS43" s="634"/>
      <c r="CT43" s="634"/>
      <c r="CU43" s="634"/>
      <c r="CV43" s="634"/>
      <c r="CW43" s="634"/>
      <c r="CX43" s="634"/>
      <c r="CY43" s="635"/>
      <c r="CZ43" s="624">
        <v>0.1</v>
      </c>
      <c r="DA43" s="636"/>
      <c r="DB43" s="636"/>
      <c r="DC43" s="637"/>
      <c r="DD43" s="627">
        <v>36261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3384256</v>
      </c>
      <c r="CS44" s="622"/>
      <c r="CT44" s="622"/>
      <c r="CU44" s="622"/>
      <c r="CV44" s="622"/>
      <c r="CW44" s="622"/>
      <c r="CX44" s="622"/>
      <c r="CY44" s="623"/>
      <c r="CZ44" s="624">
        <v>8.9</v>
      </c>
      <c r="DA44" s="625"/>
      <c r="DB44" s="625"/>
      <c r="DC44" s="626"/>
      <c r="DD44" s="627">
        <v>633510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1694840</v>
      </c>
      <c r="CS45" s="634"/>
      <c r="CT45" s="634"/>
      <c r="CU45" s="634"/>
      <c r="CV45" s="634"/>
      <c r="CW45" s="634"/>
      <c r="CX45" s="634"/>
      <c r="CY45" s="635"/>
      <c r="CZ45" s="624">
        <v>4.5</v>
      </c>
      <c r="DA45" s="636"/>
      <c r="DB45" s="636"/>
      <c r="DC45" s="637"/>
      <c r="DD45" s="627">
        <v>34687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1688309</v>
      </c>
      <c r="CS46" s="622"/>
      <c r="CT46" s="622"/>
      <c r="CU46" s="622"/>
      <c r="CV46" s="622"/>
      <c r="CW46" s="622"/>
      <c r="CX46" s="622"/>
      <c r="CY46" s="623"/>
      <c r="CZ46" s="624">
        <v>4.4000000000000004</v>
      </c>
      <c r="DA46" s="625"/>
      <c r="DB46" s="625"/>
      <c r="DC46" s="626"/>
      <c r="DD46" s="627">
        <v>598516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121</v>
      </c>
      <c r="CS47" s="634"/>
      <c r="CT47" s="634"/>
      <c r="CU47" s="634"/>
      <c r="CV47" s="634"/>
      <c r="CW47" s="634"/>
      <c r="CX47" s="634"/>
      <c r="CY47" s="635"/>
      <c r="CZ47" s="624" t="s">
        <v>121</v>
      </c>
      <c r="DA47" s="636"/>
      <c r="DB47" s="636"/>
      <c r="DC47" s="637"/>
      <c r="DD47" s="627" t="s">
        <v>121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121</v>
      </c>
      <c r="CS48" s="622"/>
      <c r="CT48" s="622"/>
      <c r="CU48" s="622"/>
      <c r="CV48" s="622"/>
      <c r="CW48" s="622"/>
      <c r="CX48" s="622"/>
      <c r="CY48" s="623"/>
      <c r="CZ48" s="624" t="s">
        <v>121</v>
      </c>
      <c r="DA48" s="625"/>
      <c r="DB48" s="625"/>
      <c r="DC48" s="626"/>
      <c r="DD48" s="627" t="s">
        <v>121</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38053945</v>
      </c>
      <c r="CS49" s="606"/>
      <c r="CT49" s="606"/>
      <c r="CU49" s="606"/>
      <c r="CV49" s="606"/>
      <c r="CW49" s="606"/>
      <c r="CX49" s="606"/>
      <c r="CY49" s="607"/>
      <c r="CZ49" s="608">
        <v>100</v>
      </c>
      <c r="DA49" s="609"/>
      <c r="DB49" s="609"/>
      <c r="DC49" s="610"/>
      <c r="DD49" s="611">
        <v>21345927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gg1h5xJ8PSNk0MYvxtDRxeSFvSh+X7btXa9JN2FSEuhuHJR8r0T09lNbLDm3IfAwfvcTIhrh+GscyvZw2aYQ==" saltValue="Lpmv5/xJQX6nT3g7j0Vbs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39516</v>
      </c>
      <c r="R7" s="1103"/>
      <c r="S7" s="1103"/>
      <c r="T7" s="1103"/>
      <c r="U7" s="1103"/>
      <c r="V7" s="1103">
        <v>37995</v>
      </c>
      <c r="W7" s="1103"/>
      <c r="X7" s="1103"/>
      <c r="Y7" s="1103"/>
      <c r="Z7" s="1103"/>
      <c r="AA7" s="1103">
        <v>1521</v>
      </c>
      <c r="AB7" s="1103"/>
      <c r="AC7" s="1103"/>
      <c r="AD7" s="1103"/>
      <c r="AE7" s="1104"/>
      <c r="AF7" s="1105">
        <v>1519</v>
      </c>
      <c r="AG7" s="1106"/>
      <c r="AH7" s="1106"/>
      <c r="AI7" s="1106"/>
      <c r="AJ7" s="1107"/>
      <c r="AK7" s="1108">
        <v>3858</v>
      </c>
      <c r="AL7" s="1109"/>
      <c r="AM7" s="1109"/>
      <c r="AN7" s="1109"/>
      <c r="AO7" s="1109"/>
      <c r="AP7" s="1109">
        <v>21778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556</v>
      </c>
      <c r="BT7" s="1100"/>
      <c r="BU7" s="1100"/>
      <c r="BV7" s="1100"/>
      <c r="BW7" s="1100"/>
      <c r="BX7" s="1100"/>
      <c r="BY7" s="1100"/>
      <c r="BZ7" s="1100"/>
      <c r="CA7" s="1100"/>
      <c r="CB7" s="1100"/>
      <c r="CC7" s="1100"/>
      <c r="CD7" s="1100"/>
      <c r="CE7" s="1100"/>
      <c r="CF7" s="1100"/>
      <c r="CG7" s="1112"/>
      <c r="CH7" s="1096">
        <v>-39</v>
      </c>
      <c r="CI7" s="1097"/>
      <c r="CJ7" s="1097"/>
      <c r="CK7" s="1097"/>
      <c r="CL7" s="1098"/>
      <c r="CM7" s="1096">
        <v>962</v>
      </c>
      <c r="CN7" s="1097"/>
      <c r="CO7" s="1097"/>
      <c r="CP7" s="1097"/>
      <c r="CQ7" s="1098"/>
      <c r="CR7" s="1096">
        <v>380</v>
      </c>
      <c r="CS7" s="1097"/>
      <c r="CT7" s="1097"/>
      <c r="CU7" s="1097"/>
      <c r="CV7" s="1098"/>
      <c r="CW7" s="1096" t="s">
        <v>553</v>
      </c>
      <c r="CX7" s="1097"/>
      <c r="CY7" s="1097"/>
      <c r="CZ7" s="1097"/>
      <c r="DA7" s="1098"/>
      <c r="DB7" s="1096" t="s">
        <v>553</v>
      </c>
      <c r="DC7" s="1097"/>
      <c r="DD7" s="1097"/>
      <c r="DE7" s="1097"/>
      <c r="DF7" s="1098"/>
      <c r="DG7" s="1096" t="s">
        <v>553</v>
      </c>
      <c r="DH7" s="1097"/>
      <c r="DI7" s="1097"/>
      <c r="DJ7" s="1097"/>
      <c r="DK7" s="1098"/>
      <c r="DL7" s="1096" t="s">
        <v>553</v>
      </c>
      <c r="DM7" s="1097"/>
      <c r="DN7" s="1097"/>
      <c r="DO7" s="1097"/>
      <c r="DP7" s="1098"/>
      <c r="DQ7" s="1096" t="s">
        <v>553</v>
      </c>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87</v>
      </c>
      <c r="R8" s="1039"/>
      <c r="S8" s="1039"/>
      <c r="T8" s="1039"/>
      <c r="U8" s="1039"/>
      <c r="V8" s="1039">
        <v>87</v>
      </c>
      <c r="W8" s="1039"/>
      <c r="X8" s="1039"/>
      <c r="Y8" s="1039"/>
      <c r="Z8" s="1039"/>
      <c r="AA8" s="1039" t="s">
        <v>553</v>
      </c>
      <c r="AB8" s="1039"/>
      <c r="AC8" s="1039"/>
      <c r="AD8" s="1039"/>
      <c r="AE8" s="1040"/>
      <c r="AF8" s="1035" t="s">
        <v>121</v>
      </c>
      <c r="AG8" s="1036"/>
      <c r="AH8" s="1036"/>
      <c r="AI8" s="1036"/>
      <c r="AJ8" s="1037"/>
      <c r="AK8" s="1080" t="s">
        <v>553</v>
      </c>
      <c r="AL8" s="1081"/>
      <c r="AM8" s="1081"/>
      <c r="AN8" s="1081"/>
      <c r="AO8" s="1081"/>
      <c r="AP8" s="1081">
        <v>671</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557</v>
      </c>
      <c r="BT8" s="993"/>
      <c r="BU8" s="993"/>
      <c r="BV8" s="993"/>
      <c r="BW8" s="993"/>
      <c r="BX8" s="993"/>
      <c r="BY8" s="993"/>
      <c r="BZ8" s="993"/>
      <c r="CA8" s="993"/>
      <c r="CB8" s="993"/>
      <c r="CC8" s="993"/>
      <c r="CD8" s="993"/>
      <c r="CE8" s="993"/>
      <c r="CF8" s="993"/>
      <c r="CG8" s="1014"/>
      <c r="CH8" s="989" t="s">
        <v>553</v>
      </c>
      <c r="CI8" s="990"/>
      <c r="CJ8" s="990"/>
      <c r="CK8" s="990"/>
      <c r="CL8" s="991"/>
      <c r="CM8" s="989">
        <v>17</v>
      </c>
      <c r="CN8" s="990"/>
      <c r="CO8" s="990"/>
      <c r="CP8" s="990"/>
      <c r="CQ8" s="991"/>
      <c r="CR8" s="989">
        <v>3</v>
      </c>
      <c r="CS8" s="990"/>
      <c r="CT8" s="990"/>
      <c r="CU8" s="990"/>
      <c r="CV8" s="991"/>
      <c r="CW8" s="989" t="s">
        <v>553</v>
      </c>
      <c r="CX8" s="990"/>
      <c r="CY8" s="990"/>
      <c r="CZ8" s="990"/>
      <c r="DA8" s="991"/>
      <c r="DB8" s="989" t="s">
        <v>553</v>
      </c>
      <c r="DC8" s="990"/>
      <c r="DD8" s="990"/>
      <c r="DE8" s="990"/>
      <c r="DF8" s="991"/>
      <c r="DG8" s="989" t="s">
        <v>553</v>
      </c>
      <c r="DH8" s="990"/>
      <c r="DI8" s="990"/>
      <c r="DJ8" s="990"/>
      <c r="DK8" s="991"/>
      <c r="DL8" s="989" t="s">
        <v>553</v>
      </c>
      <c r="DM8" s="990"/>
      <c r="DN8" s="990"/>
      <c r="DO8" s="990"/>
      <c r="DP8" s="991"/>
      <c r="DQ8" s="989" t="s">
        <v>553</v>
      </c>
      <c r="DR8" s="990"/>
      <c r="DS8" s="990"/>
      <c r="DT8" s="990"/>
      <c r="DU8" s="991"/>
      <c r="DV8" s="992"/>
      <c r="DW8" s="993"/>
      <c r="DX8" s="993"/>
      <c r="DY8" s="993"/>
      <c r="DZ8" s="994"/>
      <c r="EA8" s="222"/>
    </row>
    <row r="9" spans="1:131" s="223" customFormat="1" ht="26.25" customHeight="1" x14ac:dyDescent="0.15">
      <c r="A9" s="226">
        <v>3</v>
      </c>
      <c r="B9" s="1030" t="s">
        <v>377</v>
      </c>
      <c r="C9" s="1031"/>
      <c r="D9" s="1031"/>
      <c r="E9" s="1031"/>
      <c r="F9" s="1031"/>
      <c r="G9" s="1031"/>
      <c r="H9" s="1031"/>
      <c r="I9" s="1031"/>
      <c r="J9" s="1031"/>
      <c r="K9" s="1031"/>
      <c r="L9" s="1031"/>
      <c r="M9" s="1031"/>
      <c r="N9" s="1031"/>
      <c r="O9" s="1031"/>
      <c r="P9" s="1032"/>
      <c r="Q9" s="1038">
        <v>1054</v>
      </c>
      <c r="R9" s="1039"/>
      <c r="S9" s="1039"/>
      <c r="T9" s="1039"/>
      <c r="U9" s="1039"/>
      <c r="V9" s="1039">
        <v>1054</v>
      </c>
      <c r="W9" s="1039"/>
      <c r="X9" s="1039"/>
      <c r="Y9" s="1039"/>
      <c r="Z9" s="1039"/>
      <c r="AA9" s="1039" t="s">
        <v>553</v>
      </c>
      <c r="AB9" s="1039"/>
      <c r="AC9" s="1039"/>
      <c r="AD9" s="1039"/>
      <c r="AE9" s="1040"/>
      <c r="AF9" s="1035" t="s">
        <v>121</v>
      </c>
      <c r="AG9" s="1036"/>
      <c r="AH9" s="1036"/>
      <c r="AI9" s="1036"/>
      <c r="AJ9" s="1037"/>
      <c r="AK9" s="1080" t="s">
        <v>553</v>
      </c>
      <c r="AL9" s="1081"/>
      <c r="AM9" s="1081"/>
      <c r="AN9" s="1081"/>
      <c r="AO9" s="1081"/>
      <c r="AP9" s="1081">
        <v>143</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558</v>
      </c>
      <c r="BT9" s="993"/>
      <c r="BU9" s="993"/>
      <c r="BV9" s="993"/>
      <c r="BW9" s="993"/>
      <c r="BX9" s="993"/>
      <c r="BY9" s="993"/>
      <c r="BZ9" s="993"/>
      <c r="CA9" s="993"/>
      <c r="CB9" s="993"/>
      <c r="CC9" s="993"/>
      <c r="CD9" s="993"/>
      <c r="CE9" s="993"/>
      <c r="CF9" s="993"/>
      <c r="CG9" s="1014"/>
      <c r="CH9" s="989">
        <v>1</v>
      </c>
      <c r="CI9" s="990"/>
      <c r="CJ9" s="990"/>
      <c r="CK9" s="990"/>
      <c r="CL9" s="991"/>
      <c r="CM9" s="989">
        <v>20</v>
      </c>
      <c r="CN9" s="990"/>
      <c r="CO9" s="990"/>
      <c r="CP9" s="990"/>
      <c r="CQ9" s="991"/>
      <c r="CR9" s="989">
        <v>30</v>
      </c>
      <c r="CS9" s="990"/>
      <c r="CT9" s="990"/>
      <c r="CU9" s="990"/>
      <c r="CV9" s="991"/>
      <c r="CW9" s="989" t="s">
        <v>553</v>
      </c>
      <c r="CX9" s="990"/>
      <c r="CY9" s="990"/>
      <c r="CZ9" s="990"/>
      <c r="DA9" s="991"/>
      <c r="DB9" s="989" t="s">
        <v>553</v>
      </c>
      <c r="DC9" s="990"/>
      <c r="DD9" s="990"/>
      <c r="DE9" s="990"/>
      <c r="DF9" s="991"/>
      <c r="DG9" s="989" t="s">
        <v>553</v>
      </c>
      <c r="DH9" s="990"/>
      <c r="DI9" s="990"/>
      <c r="DJ9" s="990"/>
      <c r="DK9" s="991"/>
      <c r="DL9" s="989" t="s">
        <v>553</v>
      </c>
      <c r="DM9" s="990"/>
      <c r="DN9" s="990"/>
      <c r="DO9" s="990"/>
      <c r="DP9" s="991"/>
      <c r="DQ9" s="989" t="s">
        <v>553</v>
      </c>
      <c r="DR9" s="990"/>
      <c r="DS9" s="990"/>
      <c r="DT9" s="990"/>
      <c r="DU9" s="991"/>
      <c r="DV9" s="992"/>
      <c r="DW9" s="993"/>
      <c r="DX9" s="993"/>
      <c r="DY9" s="993"/>
      <c r="DZ9" s="994"/>
      <c r="EA9" s="222"/>
    </row>
    <row r="10" spans="1:131" s="223" customFormat="1" ht="26.25" customHeight="1" x14ac:dyDescent="0.15">
      <c r="A10" s="226">
        <v>4</v>
      </c>
      <c r="B10" s="1030" t="s">
        <v>378</v>
      </c>
      <c r="C10" s="1031"/>
      <c r="D10" s="1031"/>
      <c r="E10" s="1031"/>
      <c r="F10" s="1031"/>
      <c r="G10" s="1031"/>
      <c r="H10" s="1031"/>
      <c r="I10" s="1031"/>
      <c r="J10" s="1031"/>
      <c r="K10" s="1031"/>
      <c r="L10" s="1031"/>
      <c r="M10" s="1031"/>
      <c r="N10" s="1031"/>
      <c r="O10" s="1031"/>
      <c r="P10" s="1032"/>
      <c r="Q10" s="1038">
        <v>115</v>
      </c>
      <c r="R10" s="1039"/>
      <c r="S10" s="1039"/>
      <c r="T10" s="1039"/>
      <c r="U10" s="1039"/>
      <c r="V10" s="1039">
        <v>115</v>
      </c>
      <c r="W10" s="1039"/>
      <c r="X10" s="1039"/>
      <c r="Y10" s="1039"/>
      <c r="Z10" s="1039"/>
      <c r="AA10" s="1039" t="s">
        <v>553</v>
      </c>
      <c r="AB10" s="1039"/>
      <c r="AC10" s="1039"/>
      <c r="AD10" s="1039"/>
      <c r="AE10" s="1040"/>
      <c r="AF10" s="1035" t="s">
        <v>121</v>
      </c>
      <c r="AG10" s="1036"/>
      <c r="AH10" s="1036"/>
      <c r="AI10" s="1036"/>
      <c r="AJ10" s="1037"/>
      <c r="AK10" s="1080" t="s">
        <v>553</v>
      </c>
      <c r="AL10" s="1081"/>
      <c r="AM10" s="1081"/>
      <c r="AN10" s="1081"/>
      <c r="AO10" s="1081"/>
      <c r="AP10" s="1081">
        <v>289</v>
      </c>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379</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380</v>
      </c>
      <c r="B23" s="937" t="s">
        <v>381</v>
      </c>
      <c r="C23" s="938"/>
      <c r="D23" s="938"/>
      <c r="E23" s="938"/>
      <c r="F23" s="938"/>
      <c r="G23" s="938"/>
      <c r="H23" s="938"/>
      <c r="I23" s="938"/>
      <c r="J23" s="938"/>
      <c r="K23" s="938"/>
      <c r="L23" s="938"/>
      <c r="M23" s="938"/>
      <c r="N23" s="938"/>
      <c r="O23" s="938"/>
      <c r="P23" s="948"/>
      <c r="Q23" s="1067">
        <v>39574</v>
      </c>
      <c r="R23" s="1061"/>
      <c r="S23" s="1061"/>
      <c r="T23" s="1061"/>
      <c r="U23" s="1061"/>
      <c r="V23" s="1061">
        <v>38054</v>
      </c>
      <c r="W23" s="1061"/>
      <c r="X23" s="1061"/>
      <c r="Y23" s="1061"/>
      <c r="Z23" s="1061"/>
      <c r="AA23" s="1061">
        <v>1521</v>
      </c>
      <c r="AB23" s="1061"/>
      <c r="AC23" s="1061"/>
      <c r="AD23" s="1061"/>
      <c r="AE23" s="1068"/>
      <c r="AF23" s="1069">
        <v>1519</v>
      </c>
      <c r="AG23" s="1061"/>
      <c r="AH23" s="1061"/>
      <c r="AI23" s="1061"/>
      <c r="AJ23" s="1070"/>
      <c r="AK23" s="1071"/>
      <c r="AL23" s="1072"/>
      <c r="AM23" s="1072"/>
      <c r="AN23" s="1072"/>
      <c r="AO23" s="1072"/>
      <c r="AP23" s="1061">
        <v>22880</v>
      </c>
      <c r="AQ23" s="1061"/>
      <c r="AR23" s="1061"/>
      <c r="AS23" s="1061"/>
      <c r="AT23" s="1061"/>
      <c r="AU23" s="1062"/>
      <c r="AV23" s="1062"/>
      <c r="AW23" s="1062"/>
      <c r="AX23" s="1062"/>
      <c r="AY23" s="1063"/>
      <c r="AZ23" s="1064" t="s">
        <v>121</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384</v>
      </c>
      <c r="R26" s="1002"/>
      <c r="S26" s="1002"/>
      <c r="T26" s="1002"/>
      <c r="U26" s="1003"/>
      <c r="V26" s="1001" t="s">
        <v>385</v>
      </c>
      <c r="W26" s="1002"/>
      <c r="X26" s="1002"/>
      <c r="Y26" s="1002"/>
      <c r="Z26" s="1003"/>
      <c r="AA26" s="1001" t="s">
        <v>386</v>
      </c>
      <c r="AB26" s="1002"/>
      <c r="AC26" s="1002"/>
      <c r="AD26" s="1002"/>
      <c r="AE26" s="1002"/>
      <c r="AF26" s="1055" t="s">
        <v>387</v>
      </c>
      <c r="AG26" s="1008"/>
      <c r="AH26" s="1008"/>
      <c r="AI26" s="1008"/>
      <c r="AJ26" s="1056"/>
      <c r="AK26" s="1002" t="s">
        <v>388</v>
      </c>
      <c r="AL26" s="1002"/>
      <c r="AM26" s="1002"/>
      <c r="AN26" s="1002"/>
      <c r="AO26" s="1003"/>
      <c r="AP26" s="1001" t="s">
        <v>389</v>
      </c>
      <c r="AQ26" s="1002"/>
      <c r="AR26" s="1002"/>
      <c r="AS26" s="1002"/>
      <c r="AT26" s="1003"/>
      <c r="AU26" s="1001" t="s">
        <v>390</v>
      </c>
      <c r="AV26" s="1002"/>
      <c r="AW26" s="1002"/>
      <c r="AX26" s="1002"/>
      <c r="AY26" s="1003"/>
      <c r="AZ26" s="1001" t="s">
        <v>391</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392</v>
      </c>
      <c r="C28" s="1048"/>
      <c r="D28" s="1048"/>
      <c r="E28" s="1048"/>
      <c r="F28" s="1048"/>
      <c r="G28" s="1048"/>
      <c r="H28" s="1048"/>
      <c r="I28" s="1048"/>
      <c r="J28" s="1048"/>
      <c r="K28" s="1048"/>
      <c r="L28" s="1048"/>
      <c r="M28" s="1048"/>
      <c r="N28" s="1048"/>
      <c r="O28" s="1048"/>
      <c r="P28" s="1049"/>
      <c r="Q28" s="1050">
        <v>6419</v>
      </c>
      <c r="R28" s="1051"/>
      <c r="S28" s="1051"/>
      <c r="T28" s="1051"/>
      <c r="U28" s="1051"/>
      <c r="V28" s="1051">
        <v>6381</v>
      </c>
      <c r="W28" s="1051"/>
      <c r="X28" s="1051"/>
      <c r="Y28" s="1051"/>
      <c r="Z28" s="1051"/>
      <c r="AA28" s="1051">
        <v>38</v>
      </c>
      <c r="AB28" s="1051"/>
      <c r="AC28" s="1051"/>
      <c r="AD28" s="1051"/>
      <c r="AE28" s="1052"/>
      <c r="AF28" s="1053">
        <v>38</v>
      </c>
      <c r="AG28" s="1051"/>
      <c r="AH28" s="1051"/>
      <c r="AI28" s="1051"/>
      <c r="AJ28" s="1054"/>
      <c r="AK28" s="1042">
        <v>598</v>
      </c>
      <c r="AL28" s="1043"/>
      <c r="AM28" s="1043"/>
      <c r="AN28" s="1043"/>
      <c r="AO28" s="1043"/>
      <c r="AP28" s="1043" t="s">
        <v>553</v>
      </c>
      <c r="AQ28" s="1043"/>
      <c r="AR28" s="1043"/>
      <c r="AS28" s="1043"/>
      <c r="AT28" s="1043"/>
      <c r="AU28" s="1043" t="s">
        <v>553</v>
      </c>
      <c r="AV28" s="1043"/>
      <c r="AW28" s="1043"/>
      <c r="AX28" s="1043"/>
      <c r="AY28" s="1043"/>
      <c r="AZ28" s="1044" t="s">
        <v>553</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393</v>
      </c>
      <c r="C29" s="1031"/>
      <c r="D29" s="1031"/>
      <c r="E29" s="1031"/>
      <c r="F29" s="1031"/>
      <c r="G29" s="1031"/>
      <c r="H29" s="1031"/>
      <c r="I29" s="1031"/>
      <c r="J29" s="1031"/>
      <c r="K29" s="1031"/>
      <c r="L29" s="1031"/>
      <c r="M29" s="1031"/>
      <c r="N29" s="1031"/>
      <c r="O29" s="1031"/>
      <c r="P29" s="1032"/>
      <c r="Q29" s="1038">
        <v>5217</v>
      </c>
      <c r="R29" s="1039"/>
      <c r="S29" s="1039"/>
      <c r="T29" s="1039"/>
      <c r="U29" s="1039"/>
      <c r="V29" s="1039">
        <v>5113</v>
      </c>
      <c r="W29" s="1039"/>
      <c r="X29" s="1039"/>
      <c r="Y29" s="1039"/>
      <c r="Z29" s="1039"/>
      <c r="AA29" s="1039">
        <v>104</v>
      </c>
      <c r="AB29" s="1039"/>
      <c r="AC29" s="1039"/>
      <c r="AD29" s="1039"/>
      <c r="AE29" s="1040"/>
      <c r="AF29" s="1035">
        <v>104</v>
      </c>
      <c r="AG29" s="1036"/>
      <c r="AH29" s="1036"/>
      <c r="AI29" s="1036"/>
      <c r="AJ29" s="1037"/>
      <c r="AK29" s="980">
        <v>826</v>
      </c>
      <c r="AL29" s="971"/>
      <c r="AM29" s="971"/>
      <c r="AN29" s="971"/>
      <c r="AO29" s="971"/>
      <c r="AP29" s="971" t="s">
        <v>553</v>
      </c>
      <c r="AQ29" s="971"/>
      <c r="AR29" s="971"/>
      <c r="AS29" s="971"/>
      <c r="AT29" s="971"/>
      <c r="AU29" s="971" t="s">
        <v>553</v>
      </c>
      <c r="AV29" s="971"/>
      <c r="AW29" s="971"/>
      <c r="AX29" s="971"/>
      <c r="AY29" s="971"/>
      <c r="AZ29" s="1041" t="s">
        <v>553</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394</v>
      </c>
      <c r="C30" s="1031"/>
      <c r="D30" s="1031"/>
      <c r="E30" s="1031"/>
      <c r="F30" s="1031"/>
      <c r="G30" s="1031"/>
      <c r="H30" s="1031"/>
      <c r="I30" s="1031"/>
      <c r="J30" s="1031"/>
      <c r="K30" s="1031"/>
      <c r="L30" s="1031"/>
      <c r="M30" s="1031"/>
      <c r="N30" s="1031"/>
      <c r="O30" s="1031"/>
      <c r="P30" s="1032"/>
      <c r="Q30" s="1038">
        <v>1253</v>
      </c>
      <c r="R30" s="1039"/>
      <c r="S30" s="1039"/>
      <c r="T30" s="1039"/>
      <c r="U30" s="1039"/>
      <c r="V30" s="1039">
        <v>1230</v>
      </c>
      <c r="W30" s="1039"/>
      <c r="X30" s="1039"/>
      <c r="Y30" s="1039"/>
      <c r="Z30" s="1039"/>
      <c r="AA30" s="1039">
        <v>23</v>
      </c>
      <c r="AB30" s="1039"/>
      <c r="AC30" s="1039"/>
      <c r="AD30" s="1039"/>
      <c r="AE30" s="1040"/>
      <c r="AF30" s="1035">
        <v>23</v>
      </c>
      <c r="AG30" s="1036"/>
      <c r="AH30" s="1036"/>
      <c r="AI30" s="1036"/>
      <c r="AJ30" s="1037"/>
      <c r="AK30" s="980">
        <v>303</v>
      </c>
      <c r="AL30" s="971"/>
      <c r="AM30" s="971"/>
      <c r="AN30" s="971"/>
      <c r="AO30" s="971"/>
      <c r="AP30" s="971" t="s">
        <v>553</v>
      </c>
      <c r="AQ30" s="971"/>
      <c r="AR30" s="971"/>
      <c r="AS30" s="971"/>
      <c r="AT30" s="971"/>
      <c r="AU30" s="971" t="s">
        <v>553</v>
      </c>
      <c r="AV30" s="971"/>
      <c r="AW30" s="971"/>
      <c r="AX30" s="971"/>
      <c r="AY30" s="971"/>
      <c r="AZ30" s="1041" t="s">
        <v>553</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395</v>
      </c>
      <c r="C31" s="1031"/>
      <c r="D31" s="1031"/>
      <c r="E31" s="1031"/>
      <c r="F31" s="1031"/>
      <c r="G31" s="1031"/>
      <c r="H31" s="1031"/>
      <c r="I31" s="1031"/>
      <c r="J31" s="1031"/>
      <c r="K31" s="1031"/>
      <c r="L31" s="1031"/>
      <c r="M31" s="1031"/>
      <c r="N31" s="1031"/>
      <c r="O31" s="1031"/>
      <c r="P31" s="1032"/>
      <c r="Q31" s="1038">
        <v>13</v>
      </c>
      <c r="R31" s="1039"/>
      <c r="S31" s="1039"/>
      <c r="T31" s="1039"/>
      <c r="U31" s="1039"/>
      <c r="V31" s="1039">
        <v>9</v>
      </c>
      <c r="W31" s="1039"/>
      <c r="X31" s="1039"/>
      <c r="Y31" s="1039"/>
      <c r="Z31" s="1039"/>
      <c r="AA31" s="1039">
        <v>4</v>
      </c>
      <c r="AB31" s="1039"/>
      <c r="AC31" s="1039"/>
      <c r="AD31" s="1039"/>
      <c r="AE31" s="1040"/>
      <c r="AF31" s="1035">
        <v>4</v>
      </c>
      <c r="AG31" s="1036"/>
      <c r="AH31" s="1036"/>
      <c r="AI31" s="1036"/>
      <c r="AJ31" s="1037"/>
      <c r="AK31" s="980" t="s">
        <v>553</v>
      </c>
      <c r="AL31" s="971"/>
      <c r="AM31" s="971"/>
      <c r="AN31" s="971"/>
      <c r="AO31" s="971"/>
      <c r="AP31" s="971" t="s">
        <v>553</v>
      </c>
      <c r="AQ31" s="971"/>
      <c r="AR31" s="971"/>
      <c r="AS31" s="971"/>
      <c r="AT31" s="971"/>
      <c r="AU31" s="971" t="s">
        <v>553</v>
      </c>
      <c r="AV31" s="971"/>
      <c r="AW31" s="971"/>
      <c r="AX31" s="971"/>
      <c r="AY31" s="971"/>
      <c r="AZ31" s="1041" t="s">
        <v>553</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396</v>
      </c>
      <c r="C32" s="1031"/>
      <c r="D32" s="1031"/>
      <c r="E32" s="1031"/>
      <c r="F32" s="1031"/>
      <c r="G32" s="1031"/>
      <c r="H32" s="1031"/>
      <c r="I32" s="1031"/>
      <c r="J32" s="1031"/>
      <c r="K32" s="1031"/>
      <c r="L32" s="1031"/>
      <c r="M32" s="1031"/>
      <c r="N32" s="1031"/>
      <c r="O32" s="1031"/>
      <c r="P32" s="1032"/>
      <c r="Q32" s="1038">
        <v>1277</v>
      </c>
      <c r="R32" s="1039"/>
      <c r="S32" s="1039"/>
      <c r="T32" s="1039"/>
      <c r="U32" s="1039"/>
      <c r="V32" s="1039">
        <v>216</v>
      </c>
      <c r="W32" s="1039"/>
      <c r="X32" s="1039"/>
      <c r="Y32" s="1039"/>
      <c r="Z32" s="1039"/>
      <c r="AA32" s="1039">
        <v>1061</v>
      </c>
      <c r="AB32" s="1039"/>
      <c r="AC32" s="1039"/>
      <c r="AD32" s="1039"/>
      <c r="AE32" s="1040"/>
      <c r="AF32" s="1035">
        <v>1061</v>
      </c>
      <c r="AG32" s="1036"/>
      <c r="AH32" s="1036"/>
      <c r="AI32" s="1036"/>
      <c r="AJ32" s="1037"/>
      <c r="AK32" s="980">
        <v>69</v>
      </c>
      <c r="AL32" s="971"/>
      <c r="AM32" s="971"/>
      <c r="AN32" s="971"/>
      <c r="AO32" s="971"/>
      <c r="AP32" s="971">
        <v>12281</v>
      </c>
      <c r="AQ32" s="971"/>
      <c r="AR32" s="971"/>
      <c r="AS32" s="971"/>
      <c r="AT32" s="971"/>
      <c r="AU32" s="971" t="s">
        <v>553</v>
      </c>
      <c r="AV32" s="971"/>
      <c r="AW32" s="971"/>
      <c r="AX32" s="971"/>
      <c r="AY32" s="971"/>
      <c r="AZ32" s="1041" t="s">
        <v>553</v>
      </c>
      <c r="BA32" s="1041"/>
      <c r="BB32" s="1041"/>
      <c r="BC32" s="1041"/>
      <c r="BD32" s="1041"/>
      <c r="BE32" s="972" t="s">
        <v>397</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398</v>
      </c>
      <c r="C33" s="1031"/>
      <c r="D33" s="1031"/>
      <c r="E33" s="1031"/>
      <c r="F33" s="1031"/>
      <c r="G33" s="1031"/>
      <c r="H33" s="1031"/>
      <c r="I33" s="1031"/>
      <c r="J33" s="1031"/>
      <c r="K33" s="1031"/>
      <c r="L33" s="1031"/>
      <c r="M33" s="1031"/>
      <c r="N33" s="1031"/>
      <c r="O33" s="1031"/>
      <c r="P33" s="1032"/>
      <c r="Q33" s="1038">
        <v>2411</v>
      </c>
      <c r="R33" s="1039"/>
      <c r="S33" s="1039"/>
      <c r="T33" s="1039"/>
      <c r="U33" s="1039"/>
      <c r="V33" s="1039">
        <v>293</v>
      </c>
      <c r="W33" s="1039"/>
      <c r="X33" s="1039"/>
      <c r="Y33" s="1039"/>
      <c r="Z33" s="1039"/>
      <c r="AA33" s="1039">
        <v>2118</v>
      </c>
      <c r="AB33" s="1039"/>
      <c r="AC33" s="1039"/>
      <c r="AD33" s="1039"/>
      <c r="AE33" s="1040"/>
      <c r="AF33" s="1035">
        <v>2118</v>
      </c>
      <c r="AG33" s="1036"/>
      <c r="AH33" s="1036"/>
      <c r="AI33" s="1036"/>
      <c r="AJ33" s="1037"/>
      <c r="AK33" s="980">
        <v>773</v>
      </c>
      <c r="AL33" s="971"/>
      <c r="AM33" s="971"/>
      <c r="AN33" s="971"/>
      <c r="AO33" s="971"/>
      <c r="AP33" s="971">
        <v>1913</v>
      </c>
      <c r="AQ33" s="971"/>
      <c r="AR33" s="971"/>
      <c r="AS33" s="971"/>
      <c r="AT33" s="971"/>
      <c r="AU33" s="971">
        <v>6214</v>
      </c>
      <c r="AV33" s="971"/>
      <c r="AW33" s="971"/>
      <c r="AX33" s="971"/>
      <c r="AY33" s="971"/>
      <c r="AZ33" s="1041" t="s">
        <v>553</v>
      </c>
      <c r="BA33" s="1041"/>
      <c r="BB33" s="1041"/>
      <c r="BC33" s="1041"/>
      <c r="BD33" s="1041"/>
      <c r="BE33" s="972" t="s">
        <v>397</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380</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3347</v>
      </c>
      <c r="AG63" s="959"/>
      <c r="AH63" s="959"/>
      <c r="AI63" s="959"/>
      <c r="AJ63" s="1022"/>
      <c r="AK63" s="1023"/>
      <c r="AL63" s="963"/>
      <c r="AM63" s="963"/>
      <c r="AN63" s="963"/>
      <c r="AO63" s="963"/>
      <c r="AP63" s="959">
        <v>14194</v>
      </c>
      <c r="AQ63" s="959"/>
      <c r="AR63" s="959"/>
      <c r="AS63" s="959"/>
      <c r="AT63" s="959"/>
      <c r="AU63" s="959">
        <v>6214</v>
      </c>
      <c r="AV63" s="959"/>
      <c r="AW63" s="959"/>
      <c r="AX63" s="959"/>
      <c r="AY63" s="959"/>
      <c r="AZ63" s="1017"/>
      <c r="BA63" s="1017"/>
      <c r="BB63" s="1017"/>
      <c r="BC63" s="1017"/>
      <c r="BD63" s="1017"/>
      <c r="BE63" s="960"/>
      <c r="BF63" s="960"/>
      <c r="BG63" s="960"/>
      <c r="BH63" s="960"/>
      <c r="BI63" s="961"/>
      <c r="BJ63" s="1018" t="s">
        <v>121</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384</v>
      </c>
      <c r="R66" s="1002"/>
      <c r="S66" s="1002"/>
      <c r="T66" s="1002"/>
      <c r="U66" s="1003"/>
      <c r="V66" s="1001" t="s">
        <v>385</v>
      </c>
      <c r="W66" s="1002"/>
      <c r="X66" s="1002"/>
      <c r="Y66" s="1002"/>
      <c r="Z66" s="1003"/>
      <c r="AA66" s="1001" t="s">
        <v>386</v>
      </c>
      <c r="AB66" s="1002"/>
      <c r="AC66" s="1002"/>
      <c r="AD66" s="1002"/>
      <c r="AE66" s="1003"/>
      <c r="AF66" s="1007" t="s">
        <v>387</v>
      </c>
      <c r="AG66" s="1008"/>
      <c r="AH66" s="1008"/>
      <c r="AI66" s="1008"/>
      <c r="AJ66" s="1009"/>
      <c r="AK66" s="1001" t="s">
        <v>388</v>
      </c>
      <c r="AL66" s="996"/>
      <c r="AM66" s="996"/>
      <c r="AN66" s="996"/>
      <c r="AO66" s="997"/>
      <c r="AP66" s="1001" t="s">
        <v>389</v>
      </c>
      <c r="AQ66" s="1002"/>
      <c r="AR66" s="1002"/>
      <c r="AS66" s="1002"/>
      <c r="AT66" s="1003"/>
      <c r="AU66" s="1001" t="s">
        <v>403</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554</v>
      </c>
      <c r="C68" s="986"/>
      <c r="D68" s="986"/>
      <c r="E68" s="986"/>
      <c r="F68" s="986"/>
      <c r="G68" s="986"/>
      <c r="H68" s="986"/>
      <c r="I68" s="986"/>
      <c r="J68" s="986"/>
      <c r="K68" s="986"/>
      <c r="L68" s="986"/>
      <c r="M68" s="986"/>
      <c r="N68" s="986"/>
      <c r="O68" s="986"/>
      <c r="P68" s="987"/>
      <c r="Q68" s="988">
        <v>2548</v>
      </c>
      <c r="R68" s="982"/>
      <c r="S68" s="982"/>
      <c r="T68" s="982"/>
      <c r="U68" s="982"/>
      <c r="V68" s="982">
        <v>363</v>
      </c>
      <c r="W68" s="982"/>
      <c r="X68" s="982"/>
      <c r="Y68" s="982"/>
      <c r="Z68" s="982"/>
      <c r="AA68" s="982">
        <v>2185</v>
      </c>
      <c r="AB68" s="982"/>
      <c r="AC68" s="982"/>
      <c r="AD68" s="982"/>
      <c r="AE68" s="982"/>
      <c r="AF68" s="982">
        <v>2185</v>
      </c>
      <c r="AG68" s="982"/>
      <c r="AH68" s="982"/>
      <c r="AI68" s="982"/>
      <c r="AJ68" s="982"/>
      <c r="AK68" s="982" t="s">
        <v>553</v>
      </c>
      <c r="AL68" s="982"/>
      <c r="AM68" s="982"/>
      <c r="AN68" s="982"/>
      <c r="AO68" s="982"/>
      <c r="AP68" s="982">
        <v>13191</v>
      </c>
      <c r="AQ68" s="982"/>
      <c r="AR68" s="982"/>
      <c r="AS68" s="982"/>
      <c r="AT68" s="982"/>
      <c r="AU68" s="982" t="s">
        <v>553</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555</v>
      </c>
      <c r="C69" s="975"/>
      <c r="D69" s="975"/>
      <c r="E69" s="975"/>
      <c r="F69" s="975"/>
      <c r="G69" s="975"/>
      <c r="H69" s="975"/>
      <c r="I69" s="975"/>
      <c r="J69" s="975"/>
      <c r="K69" s="975"/>
      <c r="L69" s="975"/>
      <c r="M69" s="975"/>
      <c r="N69" s="975"/>
      <c r="O69" s="975"/>
      <c r="P69" s="976"/>
      <c r="Q69" s="977">
        <v>33</v>
      </c>
      <c r="R69" s="971"/>
      <c r="S69" s="971"/>
      <c r="T69" s="971"/>
      <c r="U69" s="971"/>
      <c r="V69" s="971">
        <v>30</v>
      </c>
      <c r="W69" s="971"/>
      <c r="X69" s="971"/>
      <c r="Y69" s="971"/>
      <c r="Z69" s="971"/>
      <c r="AA69" s="971">
        <v>3</v>
      </c>
      <c r="AB69" s="971"/>
      <c r="AC69" s="971"/>
      <c r="AD69" s="971"/>
      <c r="AE69" s="971"/>
      <c r="AF69" s="971">
        <v>3</v>
      </c>
      <c r="AG69" s="971"/>
      <c r="AH69" s="971"/>
      <c r="AI69" s="971"/>
      <c r="AJ69" s="971"/>
      <c r="AK69" s="971" t="s">
        <v>553</v>
      </c>
      <c r="AL69" s="971"/>
      <c r="AM69" s="971"/>
      <c r="AN69" s="971"/>
      <c r="AO69" s="971"/>
      <c r="AP69" s="971" t="s">
        <v>553</v>
      </c>
      <c r="AQ69" s="971"/>
      <c r="AR69" s="971"/>
      <c r="AS69" s="971"/>
      <c r="AT69" s="971"/>
      <c r="AU69" s="971" t="s">
        <v>553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380</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2188</v>
      </c>
      <c r="AG88" s="959"/>
      <c r="AH88" s="959"/>
      <c r="AI88" s="959"/>
      <c r="AJ88" s="959"/>
      <c r="AK88" s="963"/>
      <c r="AL88" s="963"/>
      <c r="AM88" s="963"/>
      <c r="AN88" s="963"/>
      <c r="AO88" s="963"/>
      <c r="AP88" s="959">
        <v>13191</v>
      </c>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380</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413</v>
      </c>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295</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295</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295</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2791514</v>
      </c>
      <c r="AB110" s="889"/>
      <c r="AC110" s="889"/>
      <c r="AD110" s="889"/>
      <c r="AE110" s="890"/>
      <c r="AF110" s="891">
        <v>2794398</v>
      </c>
      <c r="AG110" s="889"/>
      <c r="AH110" s="889"/>
      <c r="AI110" s="889"/>
      <c r="AJ110" s="890"/>
      <c r="AK110" s="891">
        <v>2797172</v>
      </c>
      <c r="AL110" s="889"/>
      <c r="AM110" s="889"/>
      <c r="AN110" s="889"/>
      <c r="AO110" s="890"/>
      <c r="AP110" s="892">
        <v>18.7</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25963845</v>
      </c>
      <c r="BR110" s="842"/>
      <c r="BS110" s="842"/>
      <c r="BT110" s="842"/>
      <c r="BU110" s="842"/>
      <c r="BV110" s="842">
        <v>24148565</v>
      </c>
      <c r="BW110" s="842"/>
      <c r="BX110" s="842"/>
      <c r="BY110" s="842"/>
      <c r="BZ110" s="842"/>
      <c r="CA110" s="842">
        <v>22880477</v>
      </c>
      <c r="CB110" s="842"/>
      <c r="CC110" s="842"/>
      <c r="CD110" s="842"/>
      <c r="CE110" s="842"/>
      <c r="CF110" s="866">
        <v>152.9</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121</v>
      </c>
      <c r="DH110" s="842"/>
      <c r="DI110" s="842"/>
      <c r="DJ110" s="842"/>
      <c r="DK110" s="842"/>
      <c r="DL110" s="842" t="s">
        <v>121</v>
      </c>
      <c r="DM110" s="842"/>
      <c r="DN110" s="842"/>
      <c r="DO110" s="842"/>
      <c r="DP110" s="842"/>
      <c r="DQ110" s="842">
        <v>354000</v>
      </c>
      <c r="DR110" s="842"/>
      <c r="DS110" s="842"/>
      <c r="DT110" s="842"/>
      <c r="DU110" s="842"/>
      <c r="DV110" s="843">
        <v>2.4</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121</v>
      </c>
      <c r="AB111" s="919"/>
      <c r="AC111" s="919"/>
      <c r="AD111" s="919"/>
      <c r="AE111" s="920"/>
      <c r="AF111" s="921" t="s">
        <v>121</v>
      </c>
      <c r="AG111" s="919"/>
      <c r="AH111" s="919"/>
      <c r="AI111" s="919"/>
      <c r="AJ111" s="920"/>
      <c r="AK111" s="921" t="s">
        <v>121</v>
      </c>
      <c r="AL111" s="919"/>
      <c r="AM111" s="919"/>
      <c r="AN111" s="919"/>
      <c r="AO111" s="920"/>
      <c r="AP111" s="922" t="s">
        <v>121</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222836</v>
      </c>
      <c r="BR111" s="817"/>
      <c r="BS111" s="817"/>
      <c r="BT111" s="817"/>
      <c r="BU111" s="817"/>
      <c r="BV111" s="817">
        <v>239821</v>
      </c>
      <c r="BW111" s="817"/>
      <c r="BX111" s="817"/>
      <c r="BY111" s="817"/>
      <c r="BZ111" s="817"/>
      <c r="CA111" s="817">
        <v>746615</v>
      </c>
      <c r="CB111" s="817"/>
      <c r="CC111" s="817"/>
      <c r="CD111" s="817"/>
      <c r="CE111" s="817"/>
      <c r="CF111" s="875">
        <v>5</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121</v>
      </c>
      <c r="DH111" s="817"/>
      <c r="DI111" s="817"/>
      <c r="DJ111" s="817"/>
      <c r="DK111" s="817"/>
      <c r="DL111" s="817" t="s">
        <v>121</v>
      </c>
      <c r="DM111" s="817"/>
      <c r="DN111" s="817"/>
      <c r="DO111" s="817"/>
      <c r="DP111" s="817"/>
      <c r="DQ111" s="817" t="s">
        <v>121</v>
      </c>
      <c r="DR111" s="817"/>
      <c r="DS111" s="817"/>
      <c r="DT111" s="817"/>
      <c r="DU111" s="817"/>
      <c r="DV111" s="794" t="s">
        <v>121</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121</v>
      </c>
      <c r="AB112" s="780"/>
      <c r="AC112" s="780"/>
      <c r="AD112" s="780"/>
      <c r="AE112" s="781"/>
      <c r="AF112" s="782" t="s">
        <v>121</v>
      </c>
      <c r="AG112" s="780"/>
      <c r="AH112" s="780"/>
      <c r="AI112" s="780"/>
      <c r="AJ112" s="781"/>
      <c r="AK112" s="782" t="s">
        <v>121</v>
      </c>
      <c r="AL112" s="780"/>
      <c r="AM112" s="780"/>
      <c r="AN112" s="780"/>
      <c r="AO112" s="781"/>
      <c r="AP112" s="824" t="s">
        <v>121</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6193122</v>
      </c>
      <c r="BR112" s="817"/>
      <c r="BS112" s="817"/>
      <c r="BT112" s="817"/>
      <c r="BU112" s="817"/>
      <c r="BV112" s="817">
        <v>6211957</v>
      </c>
      <c r="BW112" s="817"/>
      <c r="BX112" s="817"/>
      <c r="BY112" s="817"/>
      <c r="BZ112" s="817"/>
      <c r="CA112" s="817">
        <v>6226233</v>
      </c>
      <c r="CB112" s="817"/>
      <c r="CC112" s="817"/>
      <c r="CD112" s="817"/>
      <c r="CE112" s="817"/>
      <c r="CF112" s="875">
        <v>41.6</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131959</v>
      </c>
      <c r="DH112" s="817"/>
      <c r="DI112" s="817"/>
      <c r="DJ112" s="817"/>
      <c r="DK112" s="817"/>
      <c r="DL112" s="817">
        <v>123284</v>
      </c>
      <c r="DM112" s="817"/>
      <c r="DN112" s="817"/>
      <c r="DO112" s="817"/>
      <c r="DP112" s="817"/>
      <c r="DQ112" s="817">
        <v>114592</v>
      </c>
      <c r="DR112" s="817"/>
      <c r="DS112" s="817"/>
      <c r="DT112" s="817"/>
      <c r="DU112" s="817"/>
      <c r="DV112" s="794">
        <v>0.8</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519267</v>
      </c>
      <c r="AB113" s="919"/>
      <c r="AC113" s="919"/>
      <c r="AD113" s="919"/>
      <c r="AE113" s="920"/>
      <c r="AF113" s="921">
        <v>533619</v>
      </c>
      <c r="AG113" s="919"/>
      <c r="AH113" s="919"/>
      <c r="AI113" s="919"/>
      <c r="AJ113" s="920"/>
      <c r="AK113" s="921">
        <v>521396</v>
      </c>
      <c r="AL113" s="919"/>
      <c r="AM113" s="919"/>
      <c r="AN113" s="919"/>
      <c r="AO113" s="920"/>
      <c r="AP113" s="922">
        <v>3.5</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t="s">
        <v>121</v>
      </c>
      <c r="BR113" s="817"/>
      <c r="BS113" s="817"/>
      <c r="BT113" s="817"/>
      <c r="BU113" s="817"/>
      <c r="BV113" s="817" t="s">
        <v>121</v>
      </c>
      <c r="BW113" s="817"/>
      <c r="BX113" s="817"/>
      <c r="BY113" s="817"/>
      <c r="BZ113" s="817"/>
      <c r="CA113" s="817" t="s">
        <v>121</v>
      </c>
      <c r="CB113" s="817"/>
      <c r="CC113" s="817"/>
      <c r="CD113" s="817"/>
      <c r="CE113" s="817"/>
      <c r="CF113" s="875" t="s">
        <v>121</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121</v>
      </c>
      <c r="DH113" s="780"/>
      <c r="DI113" s="780"/>
      <c r="DJ113" s="780"/>
      <c r="DK113" s="781"/>
      <c r="DL113" s="782" t="s">
        <v>121</v>
      </c>
      <c r="DM113" s="780"/>
      <c r="DN113" s="780"/>
      <c r="DO113" s="780"/>
      <c r="DP113" s="781"/>
      <c r="DQ113" s="782" t="s">
        <v>121</v>
      </c>
      <c r="DR113" s="780"/>
      <c r="DS113" s="780"/>
      <c r="DT113" s="780"/>
      <c r="DU113" s="781"/>
      <c r="DV113" s="824" t="s">
        <v>121</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1339</v>
      </c>
      <c r="AB114" s="780"/>
      <c r="AC114" s="780"/>
      <c r="AD114" s="780"/>
      <c r="AE114" s="781"/>
      <c r="AF114" s="782">
        <v>1264</v>
      </c>
      <c r="AG114" s="780"/>
      <c r="AH114" s="780"/>
      <c r="AI114" s="780"/>
      <c r="AJ114" s="781"/>
      <c r="AK114" s="782">
        <v>1238</v>
      </c>
      <c r="AL114" s="780"/>
      <c r="AM114" s="780"/>
      <c r="AN114" s="780"/>
      <c r="AO114" s="781"/>
      <c r="AP114" s="824">
        <v>0</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1388179</v>
      </c>
      <c r="BR114" s="817"/>
      <c r="BS114" s="817"/>
      <c r="BT114" s="817"/>
      <c r="BU114" s="817"/>
      <c r="BV114" s="817">
        <v>1449881</v>
      </c>
      <c r="BW114" s="817"/>
      <c r="BX114" s="817"/>
      <c r="BY114" s="817"/>
      <c r="BZ114" s="817"/>
      <c r="CA114" s="817">
        <v>1666193</v>
      </c>
      <c r="CB114" s="817"/>
      <c r="CC114" s="817"/>
      <c r="CD114" s="817"/>
      <c r="CE114" s="817"/>
      <c r="CF114" s="875">
        <v>11.1</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121</v>
      </c>
      <c r="DH114" s="780"/>
      <c r="DI114" s="780"/>
      <c r="DJ114" s="780"/>
      <c r="DK114" s="781"/>
      <c r="DL114" s="782" t="s">
        <v>121</v>
      </c>
      <c r="DM114" s="780"/>
      <c r="DN114" s="780"/>
      <c r="DO114" s="780"/>
      <c r="DP114" s="781"/>
      <c r="DQ114" s="782" t="s">
        <v>121</v>
      </c>
      <c r="DR114" s="780"/>
      <c r="DS114" s="780"/>
      <c r="DT114" s="780"/>
      <c r="DU114" s="781"/>
      <c r="DV114" s="824" t="s">
        <v>121</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19960</v>
      </c>
      <c r="AB115" s="919"/>
      <c r="AC115" s="919"/>
      <c r="AD115" s="919"/>
      <c r="AE115" s="920"/>
      <c r="AF115" s="921">
        <v>28816</v>
      </c>
      <c r="AG115" s="919"/>
      <c r="AH115" s="919"/>
      <c r="AI115" s="919"/>
      <c r="AJ115" s="920"/>
      <c r="AK115" s="921">
        <v>34986</v>
      </c>
      <c r="AL115" s="919"/>
      <c r="AM115" s="919"/>
      <c r="AN115" s="919"/>
      <c r="AO115" s="920"/>
      <c r="AP115" s="922">
        <v>0.2</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t="s">
        <v>121</v>
      </c>
      <c r="BR115" s="817"/>
      <c r="BS115" s="817"/>
      <c r="BT115" s="817"/>
      <c r="BU115" s="817"/>
      <c r="BV115" s="817" t="s">
        <v>121</v>
      </c>
      <c r="BW115" s="817"/>
      <c r="BX115" s="817"/>
      <c r="BY115" s="817"/>
      <c r="BZ115" s="817"/>
      <c r="CA115" s="817" t="s">
        <v>121</v>
      </c>
      <c r="CB115" s="817"/>
      <c r="CC115" s="817"/>
      <c r="CD115" s="817"/>
      <c r="CE115" s="817"/>
      <c r="CF115" s="875" t="s">
        <v>121</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121</v>
      </c>
      <c r="DH115" s="780"/>
      <c r="DI115" s="780"/>
      <c r="DJ115" s="780"/>
      <c r="DK115" s="781"/>
      <c r="DL115" s="782" t="s">
        <v>121</v>
      </c>
      <c r="DM115" s="780"/>
      <c r="DN115" s="780"/>
      <c r="DO115" s="780"/>
      <c r="DP115" s="781"/>
      <c r="DQ115" s="782" t="s">
        <v>121</v>
      </c>
      <c r="DR115" s="780"/>
      <c r="DS115" s="780"/>
      <c r="DT115" s="780"/>
      <c r="DU115" s="781"/>
      <c r="DV115" s="824" t="s">
        <v>121</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121</v>
      </c>
      <c r="AB116" s="780"/>
      <c r="AC116" s="780"/>
      <c r="AD116" s="780"/>
      <c r="AE116" s="781"/>
      <c r="AF116" s="782" t="s">
        <v>121</v>
      </c>
      <c r="AG116" s="780"/>
      <c r="AH116" s="780"/>
      <c r="AI116" s="780"/>
      <c r="AJ116" s="781"/>
      <c r="AK116" s="782" t="s">
        <v>121</v>
      </c>
      <c r="AL116" s="780"/>
      <c r="AM116" s="780"/>
      <c r="AN116" s="780"/>
      <c r="AO116" s="781"/>
      <c r="AP116" s="824" t="s">
        <v>121</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121</v>
      </c>
      <c r="BR116" s="817"/>
      <c r="BS116" s="817"/>
      <c r="BT116" s="817"/>
      <c r="BU116" s="817"/>
      <c r="BV116" s="817" t="s">
        <v>121</v>
      </c>
      <c r="BW116" s="817"/>
      <c r="BX116" s="817"/>
      <c r="BY116" s="817"/>
      <c r="BZ116" s="817"/>
      <c r="CA116" s="817" t="s">
        <v>121</v>
      </c>
      <c r="CB116" s="817"/>
      <c r="CC116" s="817"/>
      <c r="CD116" s="817"/>
      <c r="CE116" s="817"/>
      <c r="CF116" s="875" t="s">
        <v>121</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121</v>
      </c>
      <c r="DH116" s="780"/>
      <c r="DI116" s="780"/>
      <c r="DJ116" s="780"/>
      <c r="DK116" s="781"/>
      <c r="DL116" s="782" t="s">
        <v>121</v>
      </c>
      <c r="DM116" s="780"/>
      <c r="DN116" s="780"/>
      <c r="DO116" s="780"/>
      <c r="DP116" s="781"/>
      <c r="DQ116" s="782" t="s">
        <v>121</v>
      </c>
      <c r="DR116" s="780"/>
      <c r="DS116" s="780"/>
      <c r="DT116" s="780"/>
      <c r="DU116" s="781"/>
      <c r="DV116" s="824" t="s">
        <v>121</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3332080</v>
      </c>
      <c r="AB117" s="903"/>
      <c r="AC117" s="903"/>
      <c r="AD117" s="903"/>
      <c r="AE117" s="904"/>
      <c r="AF117" s="905">
        <v>3358097</v>
      </c>
      <c r="AG117" s="903"/>
      <c r="AH117" s="903"/>
      <c r="AI117" s="903"/>
      <c r="AJ117" s="904"/>
      <c r="AK117" s="905">
        <v>3354792</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121</v>
      </c>
      <c r="BR117" s="817"/>
      <c r="BS117" s="817"/>
      <c r="BT117" s="817"/>
      <c r="BU117" s="817"/>
      <c r="BV117" s="817" t="s">
        <v>121</v>
      </c>
      <c r="BW117" s="817"/>
      <c r="BX117" s="817"/>
      <c r="BY117" s="817"/>
      <c r="BZ117" s="817"/>
      <c r="CA117" s="817" t="s">
        <v>121</v>
      </c>
      <c r="CB117" s="817"/>
      <c r="CC117" s="817"/>
      <c r="CD117" s="817"/>
      <c r="CE117" s="817"/>
      <c r="CF117" s="875" t="s">
        <v>121</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121</v>
      </c>
      <c r="DH117" s="780"/>
      <c r="DI117" s="780"/>
      <c r="DJ117" s="780"/>
      <c r="DK117" s="781"/>
      <c r="DL117" s="782" t="s">
        <v>121</v>
      </c>
      <c r="DM117" s="780"/>
      <c r="DN117" s="780"/>
      <c r="DO117" s="780"/>
      <c r="DP117" s="781"/>
      <c r="DQ117" s="782" t="s">
        <v>121</v>
      </c>
      <c r="DR117" s="780"/>
      <c r="DS117" s="780"/>
      <c r="DT117" s="780"/>
      <c r="DU117" s="781"/>
      <c r="DV117" s="824" t="s">
        <v>121</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295</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121</v>
      </c>
      <c r="BR118" s="845"/>
      <c r="BS118" s="845"/>
      <c r="BT118" s="845"/>
      <c r="BU118" s="845"/>
      <c r="BV118" s="845" t="s">
        <v>121</v>
      </c>
      <c r="BW118" s="845"/>
      <c r="BX118" s="845"/>
      <c r="BY118" s="845"/>
      <c r="BZ118" s="845"/>
      <c r="CA118" s="845" t="s">
        <v>121</v>
      </c>
      <c r="CB118" s="845"/>
      <c r="CC118" s="845"/>
      <c r="CD118" s="845"/>
      <c r="CE118" s="845"/>
      <c r="CF118" s="875" t="s">
        <v>121</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121</v>
      </c>
      <c r="DH118" s="780"/>
      <c r="DI118" s="780"/>
      <c r="DJ118" s="780"/>
      <c r="DK118" s="781"/>
      <c r="DL118" s="782" t="s">
        <v>121</v>
      </c>
      <c r="DM118" s="780"/>
      <c r="DN118" s="780"/>
      <c r="DO118" s="780"/>
      <c r="DP118" s="781"/>
      <c r="DQ118" s="782" t="s">
        <v>121</v>
      </c>
      <c r="DR118" s="780"/>
      <c r="DS118" s="780"/>
      <c r="DT118" s="780"/>
      <c r="DU118" s="781"/>
      <c r="DV118" s="824" t="s">
        <v>121</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121</v>
      </c>
      <c r="AB119" s="889"/>
      <c r="AC119" s="889"/>
      <c r="AD119" s="889"/>
      <c r="AE119" s="890"/>
      <c r="AF119" s="891" t="s">
        <v>121</v>
      </c>
      <c r="AG119" s="889"/>
      <c r="AH119" s="889"/>
      <c r="AI119" s="889"/>
      <c r="AJ119" s="890"/>
      <c r="AK119" s="891" t="s">
        <v>121</v>
      </c>
      <c r="AL119" s="889"/>
      <c r="AM119" s="889"/>
      <c r="AN119" s="889"/>
      <c r="AO119" s="890"/>
      <c r="AP119" s="892" t="s">
        <v>121</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445</v>
      </c>
      <c r="BP119" s="878"/>
      <c r="BQ119" s="879">
        <v>33767982</v>
      </c>
      <c r="BR119" s="845"/>
      <c r="BS119" s="845"/>
      <c r="BT119" s="845"/>
      <c r="BU119" s="845"/>
      <c r="BV119" s="845">
        <v>32050224</v>
      </c>
      <c r="BW119" s="845"/>
      <c r="BX119" s="845"/>
      <c r="BY119" s="845"/>
      <c r="BZ119" s="845"/>
      <c r="CA119" s="845">
        <v>31519518</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90877</v>
      </c>
      <c r="DH119" s="764"/>
      <c r="DI119" s="764"/>
      <c r="DJ119" s="764"/>
      <c r="DK119" s="765"/>
      <c r="DL119" s="766">
        <v>116537</v>
      </c>
      <c r="DM119" s="764"/>
      <c r="DN119" s="764"/>
      <c r="DO119" s="764"/>
      <c r="DP119" s="765"/>
      <c r="DQ119" s="766">
        <v>278023</v>
      </c>
      <c r="DR119" s="764"/>
      <c r="DS119" s="764"/>
      <c r="DT119" s="764"/>
      <c r="DU119" s="765"/>
      <c r="DV119" s="848">
        <v>1.9</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121</v>
      </c>
      <c r="AB120" s="780"/>
      <c r="AC120" s="780"/>
      <c r="AD120" s="780"/>
      <c r="AE120" s="781"/>
      <c r="AF120" s="782" t="s">
        <v>121</v>
      </c>
      <c r="AG120" s="780"/>
      <c r="AH120" s="780"/>
      <c r="AI120" s="780"/>
      <c r="AJ120" s="781"/>
      <c r="AK120" s="782" t="s">
        <v>121</v>
      </c>
      <c r="AL120" s="780"/>
      <c r="AM120" s="780"/>
      <c r="AN120" s="780"/>
      <c r="AO120" s="781"/>
      <c r="AP120" s="824" t="s">
        <v>121</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7385421</v>
      </c>
      <c r="BR120" s="842"/>
      <c r="BS120" s="842"/>
      <c r="BT120" s="842"/>
      <c r="BU120" s="842"/>
      <c r="BV120" s="842">
        <v>7638530</v>
      </c>
      <c r="BW120" s="842"/>
      <c r="BX120" s="842"/>
      <c r="BY120" s="842"/>
      <c r="BZ120" s="842"/>
      <c r="CA120" s="842">
        <v>8052787</v>
      </c>
      <c r="CB120" s="842"/>
      <c r="CC120" s="842"/>
      <c r="CD120" s="842"/>
      <c r="CE120" s="842"/>
      <c r="CF120" s="866">
        <v>53.8</v>
      </c>
      <c r="CG120" s="867"/>
      <c r="CH120" s="867"/>
      <c r="CI120" s="867"/>
      <c r="CJ120" s="867"/>
      <c r="CK120" s="868" t="s">
        <v>449</v>
      </c>
      <c r="CL120" s="852"/>
      <c r="CM120" s="852"/>
      <c r="CN120" s="852"/>
      <c r="CO120" s="853"/>
      <c r="CP120" s="872" t="s">
        <v>398</v>
      </c>
      <c r="CQ120" s="873"/>
      <c r="CR120" s="873"/>
      <c r="CS120" s="873"/>
      <c r="CT120" s="873"/>
      <c r="CU120" s="873"/>
      <c r="CV120" s="873"/>
      <c r="CW120" s="873"/>
      <c r="CX120" s="873"/>
      <c r="CY120" s="873"/>
      <c r="CZ120" s="873"/>
      <c r="DA120" s="873"/>
      <c r="DB120" s="873"/>
      <c r="DC120" s="873"/>
      <c r="DD120" s="873"/>
      <c r="DE120" s="873"/>
      <c r="DF120" s="874"/>
      <c r="DG120" s="861">
        <v>6191307</v>
      </c>
      <c r="DH120" s="842"/>
      <c r="DI120" s="842"/>
      <c r="DJ120" s="842"/>
      <c r="DK120" s="842"/>
      <c r="DL120" s="842">
        <v>6211957</v>
      </c>
      <c r="DM120" s="842"/>
      <c r="DN120" s="842"/>
      <c r="DO120" s="842"/>
      <c r="DP120" s="842"/>
      <c r="DQ120" s="842">
        <v>6226233</v>
      </c>
      <c r="DR120" s="842"/>
      <c r="DS120" s="842"/>
      <c r="DT120" s="842"/>
      <c r="DU120" s="842"/>
      <c r="DV120" s="843">
        <v>41.6</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264</v>
      </c>
      <c r="AB121" s="780"/>
      <c r="AC121" s="780"/>
      <c r="AD121" s="780"/>
      <c r="AE121" s="781"/>
      <c r="AF121" s="782">
        <v>8939</v>
      </c>
      <c r="AG121" s="780"/>
      <c r="AH121" s="780"/>
      <c r="AI121" s="780"/>
      <c r="AJ121" s="781"/>
      <c r="AK121" s="782">
        <v>8939</v>
      </c>
      <c r="AL121" s="780"/>
      <c r="AM121" s="780"/>
      <c r="AN121" s="780"/>
      <c r="AO121" s="781"/>
      <c r="AP121" s="824">
        <v>0.1</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5993417</v>
      </c>
      <c r="BR121" s="817"/>
      <c r="BS121" s="817"/>
      <c r="BT121" s="817"/>
      <c r="BU121" s="817"/>
      <c r="BV121" s="817">
        <v>5659104</v>
      </c>
      <c r="BW121" s="817"/>
      <c r="BX121" s="817"/>
      <c r="BY121" s="817"/>
      <c r="BZ121" s="817"/>
      <c r="CA121" s="817">
        <v>5336821</v>
      </c>
      <c r="CB121" s="817"/>
      <c r="CC121" s="817"/>
      <c r="CD121" s="817"/>
      <c r="CE121" s="817"/>
      <c r="CF121" s="875">
        <v>35.700000000000003</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t="s">
        <v>121</v>
      </c>
      <c r="DH121" s="817"/>
      <c r="DI121" s="817"/>
      <c r="DJ121" s="817"/>
      <c r="DK121" s="817"/>
      <c r="DL121" s="817" t="s">
        <v>121</v>
      </c>
      <c r="DM121" s="817"/>
      <c r="DN121" s="817"/>
      <c r="DO121" s="817"/>
      <c r="DP121" s="817"/>
      <c r="DQ121" s="817" t="s">
        <v>121</v>
      </c>
      <c r="DR121" s="817"/>
      <c r="DS121" s="817"/>
      <c r="DT121" s="817"/>
      <c r="DU121" s="817"/>
      <c r="DV121" s="794" t="s">
        <v>121</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121</v>
      </c>
      <c r="AB122" s="780"/>
      <c r="AC122" s="780"/>
      <c r="AD122" s="780"/>
      <c r="AE122" s="781"/>
      <c r="AF122" s="782" t="s">
        <v>121</v>
      </c>
      <c r="AG122" s="780"/>
      <c r="AH122" s="780"/>
      <c r="AI122" s="780"/>
      <c r="AJ122" s="781"/>
      <c r="AK122" s="782" t="s">
        <v>121</v>
      </c>
      <c r="AL122" s="780"/>
      <c r="AM122" s="780"/>
      <c r="AN122" s="780"/>
      <c r="AO122" s="781"/>
      <c r="AP122" s="824" t="s">
        <v>121</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20203275</v>
      </c>
      <c r="BR122" s="845"/>
      <c r="BS122" s="845"/>
      <c r="BT122" s="845"/>
      <c r="BU122" s="845"/>
      <c r="BV122" s="845">
        <v>19473304</v>
      </c>
      <c r="BW122" s="845"/>
      <c r="BX122" s="845"/>
      <c r="BY122" s="845"/>
      <c r="BZ122" s="845"/>
      <c r="CA122" s="845">
        <v>18366185</v>
      </c>
      <c r="CB122" s="845"/>
      <c r="CC122" s="845"/>
      <c r="CD122" s="845"/>
      <c r="CE122" s="845"/>
      <c r="CF122" s="846">
        <v>122.8</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1815</v>
      </c>
      <c r="DH122" s="817"/>
      <c r="DI122" s="817"/>
      <c r="DJ122" s="817"/>
      <c r="DK122" s="817"/>
      <c r="DL122" s="817" t="s">
        <v>121</v>
      </c>
      <c r="DM122" s="817"/>
      <c r="DN122" s="817"/>
      <c r="DO122" s="817"/>
      <c r="DP122" s="817"/>
      <c r="DQ122" s="817" t="s">
        <v>121</v>
      </c>
      <c r="DR122" s="817"/>
      <c r="DS122" s="817"/>
      <c r="DT122" s="817"/>
      <c r="DU122" s="817"/>
      <c r="DV122" s="794" t="s">
        <v>121</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121</v>
      </c>
      <c r="AB123" s="780"/>
      <c r="AC123" s="780"/>
      <c r="AD123" s="780"/>
      <c r="AE123" s="781"/>
      <c r="AF123" s="782" t="s">
        <v>121</v>
      </c>
      <c r="AG123" s="780"/>
      <c r="AH123" s="780"/>
      <c r="AI123" s="780"/>
      <c r="AJ123" s="781"/>
      <c r="AK123" s="782" t="s">
        <v>121</v>
      </c>
      <c r="AL123" s="780"/>
      <c r="AM123" s="780"/>
      <c r="AN123" s="780"/>
      <c r="AO123" s="781"/>
      <c r="AP123" s="824" t="s">
        <v>121</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453</v>
      </c>
      <c r="BP123" s="878"/>
      <c r="BQ123" s="832">
        <v>33582113</v>
      </c>
      <c r="BR123" s="833"/>
      <c r="BS123" s="833"/>
      <c r="BT123" s="833"/>
      <c r="BU123" s="833"/>
      <c r="BV123" s="833">
        <v>32770938</v>
      </c>
      <c r="BW123" s="833"/>
      <c r="BX123" s="833"/>
      <c r="BY123" s="833"/>
      <c r="BZ123" s="833"/>
      <c r="CA123" s="833">
        <v>31755793</v>
      </c>
      <c r="CB123" s="833"/>
      <c r="CC123" s="833"/>
      <c r="CD123" s="833"/>
      <c r="CE123" s="833"/>
      <c r="CF123" s="748"/>
      <c r="CG123" s="749"/>
      <c r="CH123" s="749"/>
      <c r="CI123" s="749"/>
      <c r="CJ123" s="834"/>
      <c r="CK123" s="869"/>
      <c r="CL123" s="855"/>
      <c r="CM123" s="855"/>
      <c r="CN123" s="855"/>
      <c r="CO123" s="856"/>
      <c r="CP123" s="835" t="s">
        <v>394</v>
      </c>
      <c r="CQ123" s="836"/>
      <c r="CR123" s="836"/>
      <c r="CS123" s="836"/>
      <c r="CT123" s="836"/>
      <c r="CU123" s="836"/>
      <c r="CV123" s="836"/>
      <c r="CW123" s="836"/>
      <c r="CX123" s="836"/>
      <c r="CY123" s="836"/>
      <c r="CZ123" s="836"/>
      <c r="DA123" s="836"/>
      <c r="DB123" s="836"/>
      <c r="DC123" s="836"/>
      <c r="DD123" s="836"/>
      <c r="DE123" s="836"/>
      <c r="DF123" s="837"/>
      <c r="DG123" s="779" t="s">
        <v>121</v>
      </c>
      <c r="DH123" s="780"/>
      <c r="DI123" s="780"/>
      <c r="DJ123" s="780"/>
      <c r="DK123" s="781"/>
      <c r="DL123" s="782" t="s">
        <v>121</v>
      </c>
      <c r="DM123" s="780"/>
      <c r="DN123" s="780"/>
      <c r="DO123" s="780"/>
      <c r="DP123" s="781"/>
      <c r="DQ123" s="782" t="s">
        <v>121</v>
      </c>
      <c r="DR123" s="780"/>
      <c r="DS123" s="780"/>
      <c r="DT123" s="780"/>
      <c r="DU123" s="781"/>
      <c r="DV123" s="824" t="s">
        <v>121</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121</v>
      </c>
      <c r="AB124" s="780"/>
      <c r="AC124" s="780"/>
      <c r="AD124" s="780"/>
      <c r="AE124" s="781"/>
      <c r="AF124" s="782" t="s">
        <v>121</v>
      </c>
      <c r="AG124" s="780"/>
      <c r="AH124" s="780"/>
      <c r="AI124" s="780"/>
      <c r="AJ124" s="781"/>
      <c r="AK124" s="782" t="s">
        <v>121</v>
      </c>
      <c r="AL124" s="780"/>
      <c r="AM124" s="780"/>
      <c r="AN124" s="780"/>
      <c r="AO124" s="781"/>
      <c r="AP124" s="824" t="s">
        <v>121</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1.3</v>
      </c>
      <c r="BR124" s="831"/>
      <c r="BS124" s="831"/>
      <c r="BT124" s="831"/>
      <c r="BU124" s="831"/>
      <c r="BV124" s="831" t="s">
        <v>121</v>
      </c>
      <c r="BW124" s="831"/>
      <c r="BX124" s="831"/>
      <c r="BY124" s="831"/>
      <c r="BZ124" s="831"/>
      <c r="CA124" s="831" t="s">
        <v>121</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121</v>
      </c>
      <c r="DH124" s="764"/>
      <c r="DI124" s="764"/>
      <c r="DJ124" s="764"/>
      <c r="DK124" s="765"/>
      <c r="DL124" s="766" t="s">
        <v>121</v>
      </c>
      <c r="DM124" s="764"/>
      <c r="DN124" s="764"/>
      <c r="DO124" s="764"/>
      <c r="DP124" s="765"/>
      <c r="DQ124" s="766" t="s">
        <v>121</v>
      </c>
      <c r="DR124" s="764"/>
      <c r="DS124" s="764"/>
      <c r="DT124" s="764"/>
      <c r="DU124" s="765"/>
      <c r="DV124" s="848" t="s">
        <v>121</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121</v>
      </c>
      <c r="AB125" s="780"/>
      <c r="AC125" s="780"/>
      <c r="AD125" s="780"/>
      <c r="AE125" s="781"/>
      <c r="AF125" s="782" t="s">
        <v>121</v>
      </c>
      <c r="AG125" s="780"/>
      <c r="AH125" s="780"/>
      <c r="AI125" s="780"/>
      <c r="AJ125" s="781"/>
      <c r="AK125" s="782" t="s">
        <v>121</v>
      </c>
      <c r="AL125" s="780"/>
      <c r="AM125" s="780"/>
      <c r="AN125" s="780"/>
      <c r="AO125" s="781"/>
      <c r="AP125" s="824" t="s">
        <v>121</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121</v>
      </c>
      <c r="DH125" s="842"/>
      <c r="DI125" s="842"/>
      <c r="DJ125" s="842"/>
      <c r="DK125" s="842"/>
      <c r="DL125" s="842" t="s">
        <v>121</v>
      </c>
      <c r="DM125" s="842"/>
      <c r="DN125" s="842"/>
      <c r="DO125" s="842"/>
      <c r="DP125" s="842"/>
      <c r="DQ125" s="842" t="s">
        <v>121</v>
      </c>
      <c r="DR125" s="842"/>
      <c r="DS125" s="842"/>
      <c r="DT125" s="842"/>
      <c r="DU125" s="842"/>
      <c r="DV125" s="843" t="s">
        <v>121</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17937</v>
      </c>
      <c r="AB126" s="780"/>
      <c r="AC126" s="780"/>
      <c r="AD126" s="780"/>
      <c r="AE126" s="781"/>
      <c r="AF126" s="782">
        <v>18198</v>
      </c>
      <c r="AG126" s="780"/>
      <c r="AH126" s="780"/>
      <c r="AI126" s="780"/>
      <c r="AJ126" s="781"/>
      <c r="AK126" s="782">
        <v>25923</v>
      </c>
      <c r="AL126" s="780"/>
      <c r="AM126" s="780"/>
      <c r="AN126" s="780"/>
      <c r="AO126" s="781"/>
      <c r="AP126" s="824">
        <v>0.2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121</v>
      </c>
      <c r="DH126" s="817"/>
      <c r="DI126" s="817"/>
      <c r="DJ126" s="817"/>
      <c r="DK126" s="817"/>
      <c r="DL126" s="817" t="s">
        <v>121</v>
      </c>
      <c r="DM126" s="817"/>
      <c r="DN126" s="817"/>
      <c r="DO126" s="817"/>
      <c r="DP126" s="817"/>
      <c r="DQ126" s="817" t="s">
        <v>121</v>
      </c>
      <c r="DR126" s="817"/>
      <c r="DS126" s="817"/>
      <c r="DT126" s="817"/>
      <c r="DU126" s="817"/>
      <c r="DV126" s="794" t="s">
        <v>121</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1759</v>
      </c>
      <c r="AB127" s="780"/>
      <c r="AC127" s="780"/>
      <c r="AD127" s="780"/>
      <c r="AE127" s="781"/>
      <c r="AF127" s="782">
        <v>1679</v>
      </c>
      <c r="AG127" s="780"/>
      <c r="AH127" s="780"/>
      <c r="AI127" s="780"/>
      <c r="AJ127" s="781"/>
      <c r="AK127" s="782">
        <v>124</v>
      </c>
      <c r="AL127" s="780"/>
      <c r="AM127" s="780"/>
      <c r="AN127" s="780"/>
      <c r="AO127" s="781"/>
      <c r="AP127" s="824">
        <v>0</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121</v>
      </c>
      <c r="DH127" s="817"/>
      <c r="DI127" s="817"/>
      <c r="DJ127" s="817"/>
      <c r="DK127" s="817"/>
      <c r="DL127" s="817" t="s">
        <v>121</v>
      </c>
      <c r="DM127" s="817"/>
      <c r="DN127" s="817"/>
      <c r="DO127" s="817"/>
      <c r="DP127" s="817"/>
      <c r="DQ127" s="817" t="s">
        <v>121</v>
      </c>
      <c r="DR127" s="817"/>
      <c r="DS127" s="817"/>
      <c r="DT127" s="817"/>
      <c r="DU127" s="817"/>
      <c r="DV127" s="794" t="s">
        <v>121</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512728</v>
      </c>
      <c r="AB128" s="801"/>
      <c r="AC128" s="801"/>
      <c r="AD128" s="801"/>
      <c r="AE128" s="802"/>
      <c r="AF128" s="803">
        <v>491757</v>
      </c>
      <c r="AG128" s="801"/>
      <c r="AH128" s="801"/>
      <c r="AI128" s="801"/>
      <c r="AJ128" s="802"/>
      <c r="AK128" s="803">
        <v>467500</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121</v>
      </c>
      <c r="BG128" s="787"/>
      <c r="BH128" s="787"/>
      <c r="BI128" s="787"/>
      <c r="BJ128" s="787"/>
      <c r="BK128" s="787"/>
      <c r="BL128" s="810"/>
      <c r="BM128" s="786">
        <v>12.67</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121</v>
      </c>
      <c r="DH128" s="791"/>
      <c r="DI128" s="791"/>
      <c r="DJ128" s="791"/>
      <c r="DK128" s="791"/>
      <c r="DL128" s="791" t="s">
        <v>121</v>
      </c>
      <c r="DM128" s="791"/>
      <c r="DN128" s="791"/>
      <c r="DO128" s="791"/>
      <c r="DP128" s="791"/>
      <c r="DQ128" s="791" t="s">
        <v>121</v>
      </c>
      <c r="DR128" s="791"/>
      <c r="DS128" s="791"/>
      <c r="DT128" s="791"/>
      <c r="DU128" s="791"/>
      <c r="DV128" s="792" t="s">
        <v>121</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15686809</v>
      </c>
      <c r="AB129" s="780"/>
      <c r="AC129" s="780"/>
      <c r="AD129" s="780"/>
      <c r="AE129" s="781"/>
      <c r="AF129" s="782">
        <v>16108265</v>
      </c>
      <c r="AG129" s="780"/>
      <c r="AH129" s="780"/>
      <c r="AI129" s="780"/>
      <c r="AJ129" s="781"/>
      <c r="AK129" s="782">
        <v>16655127</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121</v>
      </c>
      <c r="BG129" s="771"/>
      <c r="BH129" s="771"/>
      <c r="BI129" s="771"/>
      <c r="BJ129" s="771"/>
      <c r="BK129" s="771"/>
      <c r="BL129" s="772"/>
      <c r="BM129" s="770">
        <v>17.670000000000002</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1775510</v>
      </c>
      <c r="AB130" s="780"/>
      <c r="AC130" s="780"/>
      <c r="AD130" s="780"/>
      <c r="AE130" s="781"/>
      <c r="AF130" s="782">
        <v>1738921</v>
      </c>
      <c r="AG130" s="780"/>
      <c r="AH130" s="780"/>
      <c r="AI130" s="780"/>
      <c r="AJ130" s="781"/>
      <c r="AK130" s="782">
        <v>1694773</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7.7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13911299</v>
      </c>
      <c r="AB131" s="764"/>
      <c r="AC131" s="764"/>
      <c r="AD131" s="764"/>
      <c r="AE131" s="765"/>
      <c r="AF131" s="766">
        <v>14369344</v>
      </c>
      <c r="AG131" s="764"/>
      <c r="AH131" s="764"/>
      <c r="AI131" s="764"/>
      <c r="AJ131" s="765"/>
      <c r="AK131" s="766">
        <v>14960354</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7.5035550000000004</v>
      </c>
      <c r="AB132" s="745"/>
      <c r="AC132" s="745"/>
      <c r="AD132" s="745"/>
      <c r="AE132" s="746"/>
      <c r="AF132" s="747">
        <v>7.8460020000000004</v>
      </c>
      <c r="AG132" s="745"/>
      <c r="AH132" s="745"/>
      <c r="AI132" s="745"/>
      <c r="AJ132" s="746"/>
      <c r="AK132" s="747">
        <v>7.9711949999999998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6</v>
      </c>
      <c r="AB133" s="724"/>
      <c r="AC133" s="724"/>
      <c r="AD133" s="724"/>
      <c r="AE133" s="725"/>
      <c r="AF133" s="723">
        <v>7.1</v>
      </c>
      <c r="AG133" s="724"/>
      <c r="AH133" s="724"/>
      <c r="AI133" s="724"/>
      <c r="AJ133" s="725"/>
      <c r="AK133" s="723">
        <v>7.7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7x9HyTtKC2JNSTNQnuZSBaAP8zBwbt0EOj6D++OZ/SJZNzC5QetQ2FavdCpuim53DChu//7Bmghg+F/zx6QNjg==" saltValue="MZz5SenyHP3J2RHtWW/Fb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cH5hXI3bngk2QXJf4O0NkExpQpo/OwRsw2JjNIZzzASLRfYtfkHgtvZcsTERPOD0FSLOGD/OsLeXwo/XMc++4Q==" saltValue="/+jaSSt0bgcbe8pUZis/t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8+sBLAZfFdiDZGr8QTNc5UO/G27zrjQtVuJESvFjUkQarzRrJLBWNoKeZXxK7tjjeZ1//9ENptetn0PD/le7g==" saltValue="S+nkrYZ8RmoGy87Er9jlD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4758164</v>
      </c>
      <c r="AP9" s="269">
        <v>67543</v>
      </c>
      <c r="AQ9" s="270">
        <v>72348</v>
      </c>
      <c r="AR9" s="271">
        <v>-6.6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4169</v>
      </c>
      <c r="AP10" s="272">
        <v>59</v>
      </c>
      <c r="AQ10" s="273">
        <v>6364</v>
      </c>
      <c r="AR10" s="274">
        <v>-99.1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27636</v>
      </c>
      <c r="AP11" s="272">
        <v>392</v>
      </c>
      <c r="AQ11" s="273">
        <v>1262</v>
      </c>
      <c r="AR11" s="274">
        <v>-68.900000000000006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10</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203106</v>
      </c>
      <c r="AP13" s="272">
        <v>2883</v>
      </c>
      <c r="AQ13" s="273">
        <v>3257</v>
      </c>
      <c r="AR13" s="274">
        <v>-11.5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40098</v>
      </c>
      <c r="AP14" s="272">
        <v>569</v>
      </c>
      <c r="AQ14" s="273">
        <v>1617</v>
      </c>
      <c r="AR14" s="274">
        <v>-64.8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-131360</v>
      </c>
      <c r="AP15" s="272">
        <v>-1865</v>
      </c>
      <c r="AQ15" s="273">
        <v>-3947</v>
      </c>
      <c r="AR15" s="274">
        <v>-52.7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4901813</v>
      </c>
      <c r="AP16" s="272">
        <v>69583</v>
      </c>
      <c r="AQ16" s="273">
        <v>80912</v>
      </c>
      <c r="AR16" s="274">
        <v>-14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6.71</v>
      </c>
      <c r="AP21" s="286">
        <v>6.71</v>
      </c>
      <c r="AQ21" s="287">
        <v>0</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97.7</v>
      </c>
      <c r="AP22" s="291">
        <v>98.3</v>
      </c>
      <c r="AQ22" s="292">
        <v>-0.6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2797172</v>
      </c>
      <c r="AP32" s="300">
        <v>39707</v>
      </c>
      <c r="AQ32" s="301">
        <v>34344</v>
      </c>
      <c r="AR32" s="302">
        <v>15.6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491</v>
      </c>
      <c r="AP34" s="300" t="s">
        <v>491</v>
      </c>
      <c r="AQ34" s="301">
        <v>3</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521396</v>
      </c>
      <c r="AP35" s="300">
        <v>7401</v>
      </c>
      <c r="AQ35" s="301">
        <v>7806</v>
      </c>
      <c r="AR35" s="302">
        <v>-5.2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1238</v>
      </c>
      <c r="AP36" s="300">
        <v>18</v>
      </c>
      <c r="AQ36" s="301">
        <v>1690</v>
      </c>
      <c r="AR36" s="302">
        <v>-98.9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34986</v>
      </c>
      <c r="AP37" s="300">
        <v>497</v>
      </c>
      <c r="AQ37" s="301">
        <v>666</v>
      </c>
      <c r="AR37" s="302">
        <v>-25.4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491</v>
      </c>
      <c r="AP38" s="303" t="s">
        <v>491</v>
      </c>
      <c r="AQ38" s="304">
        <v>3</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-467500</v>
      </c>
      <c r="AP39" s="300">
        <v>-6636</v>
      </c>
      <c r="AQ39" s="301">
        <v>-5822</v>
      </c>
      <c r="AR39" s="302">
        <v>14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-1694773</v>
      </c>
      <c r="AP40" s="300">
        <v>-24058</v>
      </c>
      <c r="AQ40" s="301">
        <v>-26710</v>
      </c>
      <c r="AR40" s="302">
        <v>-9.9</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1192519</v>
      </c>
      <c r="AP41" s="300">
        <v>16928</v>
      </c>
      <c r="AQ41" s="301">
        <v>11979</v>
      </c>
      <c r="AR41" s="302">
        <v>41.3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3416782</v>
      </c>
      <c r="AN51" s="322">
        <v>48744</v>
      </c>
      <c r="AO51" s="323">
        <v>-28.8</v>
      </c>
      <c r="AP51" s="324">
        <v>45483</v>
      </c>
      <c r="AQ51" s="325">
        <v>-0.2</v>
      </c>
      <c r="AR51" s="326">
        <v>-28.6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1697177</v>
      </c>
      <c r="AN52" s="330">
        <v>24212</v>
      </c>
      <c r="AO52" s="331">
        <v>-15.2</v>
      </c>
      <c r="AP52" s="332">
        <v>24241</v>
      </c>
      <c r="AQ52" s="333">
        <v>0.4</v>
      </c>
      <c r="AR52" s="334">
        <v>-15.6</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3239861</v>
      </c>
      <c r="AN53" s="322">
        <v>46212</v>
      </c>
      <c r="AO53" s="323">
        <v>-5.2</v>
      </c>
      <c r="AP53" s="324">
        <v>45945</v>
      </c>
      <c r="AQ53" s="325">
        <v>1</v>
      </c>
      <c r="AR53" s="326">
        <v>-6.2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1212805</v>
      </c>
      <c r="AN54" s="330">
        <v>17299</v>
      </c>
      <c r="AO54" s="331">
        <v>-28.6</v>
      </c>
      <c r="AP54" s="332">
        <v>25180</v>
      </c>
      <c r="AQ54" s="333">
        <v>3.9</v>
      </c>
      <c r="AR54" s="334">
        <v>-32.5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3840085</v>
      </c>
      <c r="AN55" s="322">
        <v>54718</v>
      </c>
      <c r="AO55" s="323">
        <v>18.399999999999999</v>
      </c>
      <c r="AP55" s="324">
        <v>44475</v>
      </c>
      <c r="AQ55" s="325">
        <v>-3.2</v>
      </c>
      <c r="AR55" s="326">
        <v>21.6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1963921</v>
      </c>
      <c r="AN56" s="330">
        <v>27984</v>
      </c>
      <c r="AO56" s="331">
        <v>61.8</v>
      </c>
      <c r="AP56" s="332">
        <v>24780</v>
      </c>
      <c r="AQ56" s="333">
        <v>-1.6</v>
      </c>
      <c r="AR56" s="334">
        <v>63.4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2804472</v>
      </c>
      <c r="AN57" s="322">
        <v>39862</v>
      </c>
      <c r="AO57" s="323">
        <v>-27.2</v>
      </c>
      <c r="AP57" s="324">
        <v>45982</v>
      </c>
      <c r="AQ57" s="325">
        <v>3.4</v>
      </c>
      <c r="AR57" s="326">
        <v>-30.6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1676180</v>
      </c>
      <c r="AN58" s="330">
        <v>23825</v>
      </c>
      <c r="AO58" s="331">
        <v>-14.9</v>
      </c>
      <c r="AP58" s="332">
        <v>25583</v>
      </c>
      <c r="AQ58" s="333">
        <v>3.2</v>
      </c>
      <c r="AR58" s="334">
        <v>-18.100000000000001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3384256</v>
      </c>
      <c r="AN59" s="322">
        <v>48040</v>
      </c>
      <c r="AO59" s="323">
        <v>20.5</v>
      </c>
      <c r="AP59" s="324">
        <v>50538</v>
      </c>
      <c r="AQ59" s="325">
        <v>9.9</v>
      </c>
      <c r="AR59" s="326">
        <v>10.6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1688309</v>
      </c>
      <c r="AN60" s="330">
        <v>23966</v>
      </c>
      <c r="AO60" s="331">
        <v>0.6</v>
      </c>
      <c r="AP60" s="332">
        <v>29053</v>
      </c>
      <c r="AQ60" s="333">
        <v>13.6</v>
      </c>
      <c r="AR60" s="334">
        <v>-13</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3337091</v>
      </c>
      <c r="AN61" s="337">
        <v>47515</v>
      </c>
      <c r="AO61" s="338">
        <v>-4.5</v>
      </c>
      <c r="AP61" s="339">
        <v>46485</v>
      </c>
      <c r="AQ61" s="340">
        <v>2.2000000000000002</v>
      </c>
      <c r="AR61" s="326">
        <v>-6.7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1647678</v>
      </c>
      <c r="AN62" s="330">
        <v>23457</v>
      </c>
      <c r="AO62" s="331">
        <v>0.7</v>
      </c>
      <c r="AP62" s="332">
        <v>25767</v>
      </c>
      <c r="AQ62" s="333">
        <v>3.9</v>
      </c>
      <c r="AR62" s="334">
        <v>-3.2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ZzunlhgHJW5SdbiMnyX+Icyd+lP8SNhUh5JUu9foALCOE6gLf6gYcji+A6S3PRfBWJ/F5hvj+AK1Dt8zkv+ZA==" saltValue="s//eRthFpD9rX7b1QCKoB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MKrcpkCnRdwGNxFmQFVWKz02ch4PqtpM3s6QhJAgcY9WGOQClAv0o119ASiGqtpDDxI0Ish/XlRIP4YDueHh+A==" saltValue="4CDLydVsKyPf3yVsIZ4YB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YODi45A/X2R2ViMFJ4RQkwBYlHfSV/INU7s+Ln3dkQgnfaIcxKzOw/8MnP74Ad7eu5FsD5IYVL/RqOeDI/Nirg==" saltValue="Knslp7jywceYxU+RkJaz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13.27</v>
      </c>
      <c r="G47" s="12">
        <v>13.51</v>
      </c>
      <c r="H47" s="12">
        <v>15.56</v>
      </c>
      <c r="I47" s="12">
        <v>16.53</v>
      </c>
      <c r="J47" s="13">
        <v>12.35</v>
      </c>
    </row>
    <row r="48" spans="2:10" ht="57.75" customHeight="1" x14ac:dyDescent="0.15">
      <c r="B48" s="14"/>
      <c r="C48" s="1141" t="s">
        <v>4</v>
      </c>
      <c r="D48" s="1141"/>
      <c r="E48" s="1142"/>
      <c r="F48" s="15">
        <v>4.8899999999999997</v>
      </c>
      <c r="G48" s="16">
        <v>10.119999999999999</v>
      </c>
      <c r="H48" s="16">
        <v>7.4</v>
      </c>
      <c r="I48" s="16">
        <v>8.9700000000000006</v>
      </c>
      <c r="J48" s="17">
        <v>9.1199999999999992</v>
      </c>
    </row>
    <row r="49" spans="2:10" ht="57.75" customHeight="1" thickBot="1" x14ac:dyDescent="0.2">
      <c r="B49" s="18"/>
      <c r="C49" s="1143" t="s">
        <v>5</v>
      </c>
      <c r="D49" s="1143"/>
      <c r="E49" s="1144"/>
      <c r="F49" s="19" t="s">
        <v>534</v>
      </c>
      <c r="G49" s="20">
        <v>5.48</v>
      </c>
      <c r="H49" s="20" t="s">
        <v>535</v>
      </c>
      <c r="I49" s="20">
        <v>2.81</v>
      </c>
      <c r="J49" s="21" t="s">
        <v>536</v>
      </c>
    </row>
    <row r="50" spans="2:10" x14ac:dyDescent="0.15"/>
  </sheetData>
  <sheetProtection algorithmName="SHA-512" hashValue="8FXT0H97oTJooyPYcOUElcEC+vL4qhcV4ZREhihGyptmx0ZmO60VpwFPej+q1WrMmfyfsdUBK0ORv0yRmT8uJQ==" saltValue="8zD8NYxlNYKHDTlbMhDV8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橋爪　雄太</cp:lastModifiedBy>
  <cp:lastPrinted>2026-03-10T11:40:25Z</cp:lastPrinted>
  <dcterms:created xsi:type="dcterms:W3CDTF">2026-02-23T03:56:10Z</dcterms:created>
  <dcterms:modified xsi:type="dcterms:W3CDTF">2026-03-10T11:40:52Z</dcterms:modified>
  <cp:category/>
</cp:coreProperties>
</file>