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wdoc-sv\010 総務部\045 財政課\28年度\D203決算\財政状況資料集\平成28年度財政状況資料集の再分析（H30.10.18）\HP公開データ\"/>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A11" i="11" l="1"/>
  <c r="AA10" i="11"/>
  <c r="AA9" i="11"/>
  <c r="AA8" i="11"/>
  <c r="AA7" i="11"/>
  <c r="CW102" i="11" l="1"/>
  <c r="DB102" i="11"/>
  <c r="DG102" i="11"/>
  <c r="DL102" i="11"/>
  <c r="DQ102" i="11"/>
  <c r="CR102" i="11"/>
  <c r="AU88" i="11"/>
  <c r="AP88" i="11"/>
  <c r="AF88" i="11"/>
  <c r="AA70" i="11"/>
  <c r="AA69" i="11"/>
  <c r="AA68" i="11"/>
  <c r="AU63" i="11"/>
  <c r="AP63" i="11"/>
  <c r="AP23" i="11"/>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CO36" i="9"/>
  <c r="BW36" i="9"/>
  <c r="BE36" i="9"/>
  <c r="AM36" i="9"/>
  <c r="CO35" i="9"/>
  <c r="BW35" i="9"/>
  <c r="BE35" i="9"/>
  <c r="CO34" i="9"/>
  <c r="BW34" i="9"/>
  <c r="BE34" i="9"/>
  <c r="C34" i="9"/>
  <c r="C35" i="9" s="1"/>
  <c r="C36" i="9" s="1"/>
  <c r="C37" i="9" s="1"/>
  <c r="C38" i="9" s="1"/>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<sst xmlns="http://schemas.openxmlformats.org/spreadsheetml/2006/main" count="1022" uniqueCount="562">
  <si>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</si>
  <si>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</si>
  <si>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</si>
  <si>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</si>
  <si>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</si>
  <si>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</si>
  <si>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</si>
  <si>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</si>
  <si>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</si>
  <si>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</si>
  <si>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</si>
  <si>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</si>
  <si>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</si>
  <si>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</si>
  <si>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</si>
  <si>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</si>
  <si>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</si>
  <si>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</si>
  <si>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</si>
  <si>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</si>
  <si>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</si>
  <si>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</si>
  <si>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</si>
  <si>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</si>
  <si>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</si>
  <si>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</si>
  <si>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</si>
  <si>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</si>
  <si>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</si>
  <si>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</si>
  <si>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</si>
  <si>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</si>
  <si>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</si>
  <si>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</si>
  <si>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</si>
  <si>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</si>
  <si>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</si>
  <si>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</si>
  <si>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</si>
  <si>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</si>
  <si>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</si>
  <si>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</si>
  <si>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</si>
  <si>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</si>
  <si>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</si>
  <si>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</si>
  <si>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</si>
  <si>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</si>
  <si>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</si>
  <si>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</si>
  <si>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</si>
  <si>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</si>
  <si>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</si>
  <si>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</si>
  <si>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</si>
  <si>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</si>
  <si>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</si>
  <si>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</si>
  <si>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</si>
  <si>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</si>
  <si>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</si>
  <si>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</si>
  <si>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</si>
  <si>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</si>
  <si>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</si>
  <si>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</si>
  <si>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</si>
  <si>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</si>
  <si>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</si>
  <si>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</si>
  <si>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</si>
  <si>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</si>
  <si>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</si>
  <si>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</si>
  <si>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</si>
  <si>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</si>
  <si>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</si>
  <si>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</si>
  <si>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</si>
  <si>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</si>
  <si>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</si>
  <si>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</si>
  <si>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</si>
  <si>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恵庭市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</si>
  <si>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</si>
  <si>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</si>
  <si>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</si>
  <si>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</si>
  <si>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</si>
  <si>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</si>
  <si>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</si>
  <si>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</si>
  <si>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</si>
  <si>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</si>
  <si>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</si>
  <si>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</si>
  <si>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</si>
  <si>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</si>
  <si>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</si>
  <si>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</si>
  <si>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</si>
  <si>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</si>
  <si>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</si>
  <si>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</si>
  <si>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</si>
  <si>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</si>
  <si>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</si>
  <si>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</si>
  <si>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</si>
  <si>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</si>
  <si>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</si>
  <si>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</si>
  <si>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</si>
  <si>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</si>
  <si>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</si>
  <si>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</si>
  <si>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</si>
  <si>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</si>
  <si>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</si>
  <si>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</si>
  <si>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</si>
  <si>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</si>
  <si>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</si>
  <si>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</si>
  <si>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</si>
  <si>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</si>
  <si>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</si>
  <si>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</si>
  <si>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</si>
  <si>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</si>
  <si>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</si>
  <si>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</si>
  <si>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</si>
  <si>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</si>
  <si>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</si>
  <si>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</si>
  <si>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</si>
  <si>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</si>
  <si>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</si>
  <si>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</si>
  <si>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</si>
  <si>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</si>
  <si>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</si>
  <si>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</si>
  <si>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</si>
  <si>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</si>
  <si>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</si>
  <si>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</si>
  <si>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</si>
  <si>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</si>
  <si>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</si>
  <si>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</si>
  <si>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</si>
  <si>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</si>
  <si>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</si>
  <si>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</si>
  <si>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</si>
  <si>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</si>
  <si>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</si>
  <si>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</si>
  <si>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</si>
  <si>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</si>
  <si>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</si>
  <si>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</si>
  <si>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</si>
  <si>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</si>
  <si>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</si>
  <si>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</si>
  <si>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</si>
  <si>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</si>
  <si>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</si>
  <si>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</si>
  <si>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</si>
  <si>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</si>
  <si>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</si>
  <si>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</si>
  <si>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</si>
  <si>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</si>
  <si>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</si>
  <si>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</si>
  <si>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</si>
  <si>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</si>
  <si>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</si>
  <si>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</si>
  <si>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</si>
  <si>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</si>
  <si>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</si>
  <si>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</si>
  <si>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</si>
  <si>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</si>
  <si>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</si>
  <si>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</si>
  <si>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</si>
  <si>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</si>
  <si>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</si>
  <si>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北海道恵庭市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</si>
  <si>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</si>
  <si>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</si>
  <si>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</si>
  <si>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</si>
  <si>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</si>
  <si>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</si>
  <si>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</si>
  <si>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</si>
  <si>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</si>
  <si>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</si>
  <si>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</si>
  <si>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</si>
  <si>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</si>
  <si>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</si>
  <si>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</si>
  <si>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</si>
  <si>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</si>
  <si>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</si>
  <si>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</si>
  <si>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</si>
  <si>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</si>
  <si>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</si>
  <si>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</si>
  <si>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</si>
  <si>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</si>
  <si>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</si>
  <si>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</si>
  <si>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</si>
  <si>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</si>
  <si>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</si>
  <si>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</si>
  <si>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</si>
  <si>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</si>
  <si>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</si>
  <si>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</si>
  <si>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</si>
  <si>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</si>
  <si>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</si>
  <si>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</si>
  <si>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</si>
  <si>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</si>
  <si>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</si>
  <si>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</si>
  <si>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</si>
  <si>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</si>
  <si>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</si>
  <si>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</si>
  <si>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</si>
  <si>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</si>
  <si>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</si>
  <si>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</si>
  <si>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</si>
  <si>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</si>
  <si>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</si>
  <si>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</si>
  <si>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</si>
  <si>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</si>
  <si>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</si>
  <si>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</si>
  <si>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</si>
  <si>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</si>
  <si>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</si>
  <si>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</si>
  <si>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</si>
  <si>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</si>
  <si>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</si>
  <si>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</si>
  <si>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</si>
  <si>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</si>
  <si>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</si>
  <si>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</si>
  <si>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</si>
  <si>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</si>
  <si>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</si>
  <si>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</si>
  <si>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</si>
  <si>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</si>
  <si>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</si>
  <si>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</si>
  <si>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</si>
  <si>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</si>
  <si>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</si>
  <si>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</si>
  <si>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</si>
  <si>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</si>
  <si>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</si>
  <si>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</si>
  <si>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</si>
  <si>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</si>
  <si>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</si>
  <si>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</si>
  <si>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</si>
  <si>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</si>
  <si>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</si>
  <si>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</si>
  <si>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</si>
  <si>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</si>
  <si>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</si>
  <si>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</si>
  <si>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</si>
  <si>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</si>
  <si>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</si>
  <si>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</si>
  <si>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</si>
  <si>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</si>
  <si>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</si>
  <si>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</si>
  <si>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</si>
  <si>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</si>
  <si>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</si>
  <si>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</si>
  <si>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</si>
  <si>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</si>
  <si>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</si>
  <si>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</si>
  <si>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</si>
  <si>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</si>
  <si>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</si>
  <si>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</si>
  <si>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</si>
  <si>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</si>
  <si>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</si>
  <si>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</si>
  <si>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</si>
  <si>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</si>
  <si>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</si>
  <si>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</si>
  <si>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</si>
  <si>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</si>
  <si>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</si>
  <si>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</si>
  <si>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</si>
  <si>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</si>
  <si>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</si>
  <si>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</si>
  <si>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</si>
  <si>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</si>
  <si>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</si>
  <si>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</si>
  <si>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</si>
  <si>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</si>
  <si>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</si>
  <si>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</si>
  <si>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</si>
  <si>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</si>
  <si>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</si>
  <si>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</si>
  <si>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</si>
  <si>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</si>
  <si>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北海道恵庭市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</si>
  <si>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</si>
  <si>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</si>
  <si>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</si>
  <si>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</si>
  <si>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</si>
  <si>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</si>
  <si>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</si>
  <si>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</si>
  <si>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</si>
  <si>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</si>
  <si>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</si>
  <si>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</si>
  <si>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</si>
  <si>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</si>
  <si>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</si>
  <si>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</si>
  <si>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</si>
  <si>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</si>
  <si>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</si>
  <si>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</si>
  <si>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</si>
  <si>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土地取得事業特別会計</t>
    <phoneticPr fontId="5"/>
  </si>
  <si>
    <t>産業廃棄物処理事業特別会計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</si>
  <si>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</si>
  <si>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</si>
  <si>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</si>
  <si>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</si>
  <si>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</si>
  <si>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</si>
  <si>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</si>
  <si>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</si>
  <si>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</si>
  <si>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</si>
  <si>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</si>
  <si>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</si>
  <si>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</si>
  <si>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</si>
  <si>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</si>
  <si>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</si>
  <si>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</si>
  <si>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</si>
  <si>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恵庭市水道事業会計</t>
    <phoneticPr fontId="5"/>
  </si>
  <si>
    <t>法適用企業</t>
    <phoneticPr fontId="5"/>
  </si>
  <si>
    <t>恵庭市下水道事業会計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</si>
  <si>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</si>
  <si>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</si>
  <si>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</si>
  <si>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</si>
  <si>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</si>
  <si>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</si>
  <si>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</si>
  <si>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</si>
  <si>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</si>
  <si>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</si>
  <si>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</si>
  <si>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</si>
  <si>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</si>
  <si>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</si>
  <si>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</si>
  <si>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</si>
  <si>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</si>
  <si>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</si>
  <si>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</si>
  <si>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</si>
  <si>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</si>
  <si>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</si>
  <si>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</si>
  <si>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</si>
  <si>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</si>
  <si>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</si>
  <si>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</si>
  <si>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</si>
  <si>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</si>
  <si>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</si>
  <si>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</si>
  <si>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</si>
  <si>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</si>
  <si>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</si>
  <si>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</si>
  <si>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</si>
  <si>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</si>
  <si>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</si>
  <si>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</si>
  <si>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</si>
  <si>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</si>
  <si>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</si>
  <si>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</si>
  <si>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</si>
  <si>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</si>
  <si>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</si>
  <si>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</si>
  <si>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</si>
  <si>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</si>
  <si>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</si>
  <si>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</si>
  <si>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</si>
  <si>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</si>
  <si>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</si>
  <si>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</si>
  <si>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</si>
  <si>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</si>
  <si>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</si>
  <si>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</si>
  <si>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</si>
  <si>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</si>
  <si>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</si>
  <si>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</si>
  <si>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</si>
  <si>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</si>
  <si>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</si>
  <si>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</si>
  <si>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</si>
  <si>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</si>
  <si>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</si>
  <si>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</si>
  <si>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</si>
  <si>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</si>
  <si>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</si>
  <si>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</si>
  <si>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</si>
  <si>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</si>
  <si>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</si>
  <si>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</si>
  <si>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</si>
  <si>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</si>
  <si>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</si>
  <si>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</si>
  <si>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</si>
  <si>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</si>
  <si>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</si>
  <si>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</si>
  <si>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</si>
  <si>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</si>
  <si>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</si>
  <si>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</si>
  <si>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</si>
  <si>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</si>
  <si>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</si>
  <si>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</si>
  <si>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</si>
  <si>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</si>
  <si>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</si>
  <si>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</si>
  <si>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</si>
  <si>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</si>
  <si>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</si>
  <si>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</si>
  <si>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</si>
  <si>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</si>
  <si>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</si>
  <si>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</si>
  <si>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</si>
  <si>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</si>
  <si>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</si>
  <si>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</si>
  <si>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</si>
  <si>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</si>
  <si>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</si>
  <si>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</si>
  <si>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</si>
  <si>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</si>
  <si>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</si>
  <si>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</si>
  <si>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</si>
  <si>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</si>
  <si>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</si>
  <si>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</si>
  <si>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</si>
  <si>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</si>
  <si>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</si>
  <si>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</si>
  <si>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</si>
  <si>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</si>
  <si>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</si>
  <si>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</si>
  <si>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</si>
  <si>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</si>
  <si>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</si>
  <si>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</si>
  <si>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2.51</t>
  </si>
  <si>
    <t>▲ 1.96</t>
  </si>
  <si>
    <t>国民健康保険特別会計</t>
  </si>
  <si>
    <t>▲ 1.17</t>
  </si>
  <si>
    <t>▲ 1.69</t>
  </si>
  <si>
    <t>▲ 2.66</t>
  </si>
  <si>
    <t>▲ 2.55</t>
  </si>
  <si>
    <t>▲ 2.19</t>
  </si>
  <si>
    <t>恵庭市下水道事業会計</t>
  </si>
  <si>
    <t>恵庭市水道事業会計</t>
  </si>
  <si>
    <t>一般会計</t>
  </si>
  <si>
    <t>介護保険特別会計</t>
  </si>
  <si>
    <t>後期高齢者医療特別会計</t>
  </si>
  <si>
    <t>土地区画整理事業特別会計</t>
  </si>
  <si>
    <t>土地取得事業特別会計</t>
  </si>
  <si>
    <t>その他会計（赤字）</t>
  </si>
  <si>
    <t>その他会計（黒字）</t>
  </si>
  <si>
    <t>-</t>
    <phoneticPr fontId="2"/>
  </si>
  <si>
    <t>石狩東部広域水道企業団</t>
    <rPh sb="0" eb="2">
      <t>イシカリ</t>
    </rPh>
    <rPh sb="2" eb="4">
      <t>トウブ</t>
    </rPh>
    <rPh sb="4" eb="6">
      <t>コウイキ</t>
    </rPh>
    <rPh sb="6" eb="8">
      <t>スイドウ</t>
    </rPh>
    <rPh sb="8" eb="10">
      <t>キギョウ</t>
    </rPh>
    <rPh sb="10" eb="11">
      <t>ダン</t>
    </rPh>
    <phoneticPr fontId="2"/>
  </si>
  <si>
    <t>札幌広域圏組合</t>
    <rPh sb="0" eb="2">
      <t>サッポロ</t>
    </rPh>
    <rPh sb="2" eb="5">
      <t>コウイキケン</t>
    </rPh>
    <rPh sb="5" eb="7">
      <t>クミアイ</t>
    </rPh>
    <phoneticPr fontId="2"/>
  </si>
  <si>
    <t>石狩教育研修センター</t>
    <rPh sb="0" eb="2">
      <t>イシカリ</t>
    </rPh>
    <rPh sb="2" eb="4">
      <t>キョウイク</t>
    </rPh>
    <rPh sb="4" eb="6">
      <t>ケンシュウ</t>
    </rPh>
    <phoneticPr fontId="2"/>
  </si>
  <si>
    <t>恵庭市振興公社</t>
    <rPh sb="0" eb="3">
      <t>エニワシ</t>
    </rPh>
    <rPh sb="3" eb="5">
      <t>シンコウ</t>
    </rPh>
    <rPh sb="5" eb="7">
      <t>コウシャ</t>
    </rPh>
    <phoneticPr fontId="2"/>
  </si>
  <si>
    <t>恵庭市学校給食協会</t>
    <rPh sb="0" eb="3">
      <t>エニワシ</t>
    </rPh>
    <rPh sb="3" eb="5">
      <t>ガッコウ</t>
    </rPh>
    <rPh sb="5" eb="7">
      <t>キュウショク</t>
    </rPh>
    <rPh sb="7" eb="9">
      <t>キョウカイ</t>
    </rPh>
    <phoneticPr fontId="2"/>
  </si>
  <si>
    <t>恵庭リサーチビジネスパーク（株）</t>
    <rPh sb="0" eb="2">
      <t>エニワ</t>
    </rPh>
    <rPh sb="14" eb="15">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</si>
  <si>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</si>
  <si>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</si>
  <si>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</si>
  <si>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</si>
  <si>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</si>
  <si>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</si>
  <si>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</si>
  <si>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</si>
  <si>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恵庭市財政運営の基本指針に基づき、一般会計における新規起債発行額を10億円程度に抑制するように努めた結果、将来負担比率と実質公債費比率ともに類似団体の平均値より低い傾向となっている。今後についても、同基本指針に基づき、安定した財政運営に努める。</t>
    <rPh sb="100" eb="101">
      <t>ドウ</t>
    </rPh>
    <rPh sb="101" eb="103">
      <t>キホン</t>
    </rPh>
    <rPh sb="103" eb="105">
      <t>シシン</t>
    </rPh>
    <rPh sb="106" eb="107">
      <t>モト</t>
    </rPh>
    <rPh sb="110" eb="112">
      <t>アンテイ</t>
    </rPh>
    <rPh sb="114" eb="116">
      <t>ザイセイ</t>
    </rPh>
    <rPh sb="116" eb="118">
      <t>ウンエイ</t>
    </rPh>
    <rPh sb="119" eb="120">
      <t>ツト</t>
    </rPh>
    <phoneticPr fontId="5"/>
  </si>
  <si>
    <t>（　参考　）</t>
    <rPh sb="2" eb="4">
      <t>サンコウ</t>
    </rPh>
    <phoneticPr fontId="5"/>
  </si>
  <si>
    <t>実質公債費比率</t>
    <rPh sb="0" eb="2">
      <t>ジッシツ</t>
    </rPh>
    <rPh sb="2" eb="5">
      <t>コウサイヒ</t>
    </rPh>
    <rPh sb="5" eb="7">
      <t>ヒリツ</t>
    </rPh>
    <phoneticPr fontId="5"/>
  </si>
  <si>
    <t>　将来負担比率は減少傾向にあり、類似団体と比べて低い水準にある。一方、有形固定資産減価償却率は類似団体と比べて同水準となっている。これは、下水道事業に係る地方債の現在高が減少したこと、地方債の新規発行を抑制した結果に加え、有形固定資産の除却や更新が進んだことによるものと考えられ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</si>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</sst>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38507</c:v>
                </c:pt>
                <c:pt idx="1">
                  <c:v>57601</c:v>
                </c:pt>
                <c:pt idx="2">
                  <c:v>63032</c:v>
                </c:pt>
                <c:pt idx="3">
                  <c:v>68839</c:v>
                </c:pt>
                <c:pt idx="4">
                  <c:v>67010</c:v>
                </c:pt>
              </c:numCache>
            </c:numRef>
          </c:val>
          <c:smooth val="0"/>
        </c:ser>
        <c:dLbls>
          <c:showLegendKey val="0"/>
          <c:showVal val="0"/>
          <c:showCatName val="0"/>
          <c:showSerName val="0"/>
          <c:showPercent val="0"/>
          <c:showBubbleSize val="0"/>
        </c:dLbls>
        <c:marker val="1"/>
        <c:smooth val="0"/>
        <c:axId val="209689256"/>
        <c:axId val="209389496"/>
      </c:lineChart>
      <c:catAx>
        <c:axId val="209689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389496"/>
        <c:crosses val="autoZero"/>
        <c:auto val="1"/>
        <c:lblAlgn val="ctr"/>
        <c:lblOffset val="100"/>
        <c:tickLblSkip val="1"/>
        <c:tickMarkSkip val="1"/>
        <c:noMultiLvlLbl val="0"/>
      </c:catAx>
      <c:valAx>
        <c:axId val="2093894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689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4.42</c:v>
                </c:pt>
                <c:pt idx="1">
                  <c:v>5.3</c:v>
                </c:pt>
                <c:pt idx="2">
                  <c:v>4.22</c:v>
                </c:pt>
                <c:pt idx="3">
                  <c:v>5.4</c:v>
                </c:pt>
                <c:pt idx="4">
                  <c:v>5.31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9.26</c:v>
                </c:pt>
                <c:pt idx="1">
                  <c:v>11.43</c:v>
                </c:pt>
                <c:pt idx="2">
                  <c:v>11.63</c:v>
                </c:pt>
                <c:pt idx="3">
                  <c:v>13.5</c:v>
                </c:pt>
                <c:pt idx="4">
                  <c:v>13.4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6317176"/>
        <c:axId val="274225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2.94</c:v>
                </c:pt>
                <c:pt idx="1">
                  <c:v>1.82</c:v>
                </c:pt>
                <c:pt idx="2">
                  <c:v>-2.5099999999999998</c:v>
                </c:pt>
                <c:pt idx="3">
                  <c:v>1.9</c:v>
                </c:pt>
                <c:pt idx="4">
                  <c:v>-1.96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6317176"/>
        <c:axId val="274225448"/>
      </c:lineChart>
      <c:catAx>
        <c:axId val="27631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4225448"/>
        <c:crosses val="autoZero"/>
        <c:auto val="1"/>
        <c:lblAlgn val="ctr"/>
        <c:lblOffset val="100"/>
        <c:tickLblSkip val="1"/>
        <c:tickMarkSkip val="1"/>
        <c:noMultiLvlLbl val="0"/>
      </c:catAx>
      <c:valAx>
        <c:axId val="274225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317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7.0000000000000007E-2</c:v>
                </c:pt>
                <c:pt idx="4">
                  <c:v>#N/A</c:v>
                </c:pt>
                <c:pt idx="5">
                  <c:v>0.22</c:v>
                </c:pt>
                <c:pt idx="6">
                  <c:v>#N/A</c:v>
                </c:pt>
                <c:pt idx="7">
                  <c:v>1.1200000000000001</c:v>
                </c:pt>
                <c:pt idx="8">
                  <c:v>#N/A</c:v>
                </c:pt>
                <c:pt idx="9">
                  <c:v>1.1000000000000001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4.0599999999999996</c:v>
                </c:pt>
                <c:pt idx="2">
                  <c:v>#N/A</c:v>
                </c:pt>
                <c:pt idx="3">
                  <c:v>5.3</c:v>
                </c:pt>
                <c:pt idx="4">
                  <c:v>#N/A</c:v>
                </c:pt>
                <c:pt idx="5">
                  <c:v>4.22</c:v>
                </c:pt>
                <c:pt idx="6">
                  <c:v>#N/A</c:v>
                </c:pt>
                <c:pt idx="7">
                  <c:v>5.39</c:v>
                </c:pt>
                <c:pt idx="8">
                  <c:v>#N/A</c:v>
                </c:pt>
                <c:pt idx="9">
                  <c:v>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恵庭市水道事業会計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12.29</c:v>
                </c:pt>
                <c:pt idx="2">
                  <c:v>#N/A</c:v>
                </c:pt>
                <c:pt idx="3">
                  <c:v>12.67</c:v>
                </c:pt>
                <c:pt idx="4">
                  <c:v>#N/A</c:v>
                </c:pt>
                <c:pt idx="5">
                  <c:v>12.74</c:v>
                </c:pt>
                <c:pt idx="6">
                  <c:v>#N/A</c:v>
                </c:pt>
                <c:pt idx="7">
                  <c:v>6.89</c:v>
                </c:pt>
                <c:pt idx="8">
                  <c:v>#N/A</c:v>
                </c:pt>
                <c:pt idx="9">
                  <c:v>5.61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恵庭市下水道事業会計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#N/A</c:v>
                </c:pt>
                <c:pt idx="3">
                  <c:v>5.14</c:v>
                </c:pt>
                <c:pt idx="4">
                  <c:v>#N/A</c:v>
                </c:pt>
                <c:pt idx="5">
                  <c:v>13.02</c:v>
                </c:pt>
                <c:pt idx="6">
                  <c:v>#N/A</c:v>
                </c:pt>
                <c:pt idx="7">
                  <c:v>12.32</c:v>
                </c:pt>
                <c:pt idx="8">
                  <c:v>#N/A</c:v>
                </c:pt>
                <c:pt idx="9">
                  <c:v>11.52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1.17</c:v>
                </c:pt>
                <c:pt idx="1">
                  <c:v>#N/A</c:v>
                </c:pt>
                <c:pt idx="2">
                  <c:v>1.69</c:v>
                </c:pt>
                <c:pt idx="3">
                  <c:v>#N/A</c:v>
                </c:pt>
                <c:pt idx="4">
                  <c:v>2.66</c:v>
                </c:pt>
                <c:pt idx="5">
                  <c:v>#N/A</c:v>
                </c:pt>
                <c:pt idx="6">
                  <c:v>2.5499999999999998</c:v>
                </c:pt>
                <c:pt idx="7">
                  <c:v>#N/A</c:v>
                </c:pt>
                <c:pt idx="8">
                  <c:v>2.19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4750440"/>
        <c:axId val="279825144"/>
      </c:barChart>
      <c:catAx>
        <c:axId val="27475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825144"/>
        <c:crosses val="autoZero"/>
        <c:auto val="1"/>
        <c:lblAlgn val="ctr"/>
        <c:lblOffset val="100"/>
        <c:tickLblSkip val="1"/>
        <c:tickMarkSkip val="1"/>
        <c:noMultiLvlLbl val="0"/>
      </c:catAx>
      <c:valAx>
        <c:axId val="279825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750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2635</c:v>
                </c:pt>
                <c:pt idx="5">
                  <c:v>2569</c:v>
                </c:pt>
                <c:pt idx="8">
                  <c:v>2680</c:v>
                </c:pt>
                <c:pt idx="11">
                  <c:v>2506</c:v>
                </c:pt>
                <c:pt idx="14">
                  <c:v>2495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123</c:v>
                </c:pt>
                <c:pt idx="3">
                  <c:v>65</c:v>
                </c:pt>
                <c:pt idx="6">
                  <c:v>46</c:v>
                </c:pt>
                <c:pt idx="9">
                  <c:v>31</c:v>
                </c:pt>
                <c:pt idx="12">
                  <c:v>24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29</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924</c:v>
                </c:pt>
                <c:pt idx="3">
                  <c:v>867</c:v>
                </c:pt>
                <c:pt idx="6">
                  <c:v>859</c:v>
                </c:pt>
                <c:pt idx="9">
                  <c:v>821</c:v>
                </c:pt>
                <c:pt idx="12">
                  <c:v>832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2640</c:v>
                </c:pt>
                <c:pt idx="3">
                  <c:v>2632</c:v>
                </c:pt>
                <c:pt idx="6">
                  <c:v>2575</c:v>
                </c:pt>
                <c:pt idx="9">
                  <c:v>2447</c:v>
                </c:pt>
                <c:pt idx="12">
                  <c:v>2315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0448088"/>
        <c:axId val="273067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1052</c:v>
                </c:pt>
                <c:pt idx="2">
                  <c:v>#N/A</c:v>
                </c:pt>
                <c:pt idx="3">
                  <c:v>#N/A</c:v>
                </c:pt>
                <c:pt idx="4">
                  <c:v>995</c:v>
                </c:pt>
                <c:pt idx="5">
                  <c:v>#N/A</c:v>
                </c:pt>
                <c:pt idx="6">
                  <c:v>#N/A</c:v>
                </c:pt>
                <c:pt idx="7">
                  <c:v>800</c:v>
                </c:pt>
                <c:pt idx="8">
                  <c:v>#N/A</c:v>
                </c:pt>
                <c:pt idx="9">
                  <c:v>#N/A</c:v>
                </c:pt>
                <c:pt idx="10">
                  <c:v>822</c:v>
                </c:pt>
                <c:pt idx="11">
                  <c:v>#N/A</c:v>
                </c:pt>
                <c:pt idx="12">
                  <c:v>#N/A</c:v>
                </c:pt>
                <c:pt idx="13">
                  <c:v>677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0448088"/>
        <c:axId val="273067304"/>
      </c:lineChart>
      <c:catAx>
        <c:axId val="28044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3067304"/>
        <c:crosses val="autoZero"/>
        <c:auto val="1"/>
        <c:lblAlgn val="ctr"/>
        <c:lblOffset val="100"/>
        <c:tickLblSkip val="1"/>
        <c:tickMarkSkip val="1"/>
        <c:noMultiLvlLbl val="0"/>
      </c:catAx>
      <c:valAx>
        <c:axId val="273067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44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21595</c:v>
                </c:pt>
                <c:pt idx="5">
                  <c:v>21773</c:v>
                </c:pt>
                <c:pt idx="8">
                  <c:v>21963</c:v>
                </c:pt>
                <c:pt idx="11">
                  <c:v>22133</c:v>
                </c:pt>
                <c:pt idx="14">
                  <c:v>21989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7883</c:v>
                </c:pt>
                <c:pt idx="5">
                  <c:v>7231</c:v>
                </c:pt>
                <c:pt idx="8">
                  <c:v>6838</c:v>
                </c:pt>
                <c:pt idx="11">
                  <c:v>6971</c:v>
                </c:pt>
                <c:pt idx="14">
                  <c:v>6951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3025</c:v>
                </c:pt>
                <c:pt idx="5">
                  <c:v>3417</c:v>
                </c:pt>
                <c:pt idx="8">
                  <c:v>3474</c:v>
                </c:pt>
                <c:pt idx="11">
                  <c:v>3723</c:v>
                </c:pt>
                <c:pt idx="14">
                  <c:v>4389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1657</c:v>
                </c:pt>
                <c:pt idx="3">
                  <c:v>1597</c:v>
                </c:pt>
                <c:pt idx="6">
                  <c:v>1291</c:v>
                </c:pt>
                <c:pt idx="9">
                  <c:v>3</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3426</c:v>
                </c:pt>
                <c:pt idx="3">
                  <c:v>3027</c:v>
                </c:pt>
                <c:pt idx="6">
                  <c:v>2951</c:v>
                </c:pt>
                <c:pt idx="9">
                  <c:v>2391</c:v>
                </c:pt>
                <c:pt idx="12">
                  <c:v>2279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11272</c:v>
                </c:pt>
                <c:pt idx="3">
                  <c:v>10685</c:v>
                </c:pt>
                <c:pt idx="6">
                  <c:v>10178</c:v>
                </c:pt>
                <c:pt idx="9">
                  <c:v>9342</c:v>
                </c:pt>
                <c:pt idx="12">
                  <c:v>8883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300</c:v>
                </c:pt>
                <c:pt idx="3">
                  <c:v>153</c:v>
                </c:pt>
                <c:pt idx="6">
                  <c:v>115</c:v>
                </c:pt>
                <c:pt idx="9">
                  <c:v>89</c:v>
                </c:pt>
                <c:pt idx="12">
                  <c:v>70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25787</c:v>
                </c:pt>
                <c:pt idx="3">
                  <c:v>25801</c:v>
                </c:pt>
                <c:pt idx="6">
                  <c:v>26070</c:v>
                </c:pt>
                <c:pt idx="9">
                  <c:v>26043</c:v>
                </c:pt>
                <c:pt idx="12">
                  <c:v>26227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0483584"/>
        <c:axId val="27835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9939</c:v>
                </c:pt>
                <c:pt idx="2">
                  <c:v>#N/A</c:v>
                </c:pt>
                <c:pt idx="3">
                  <c:v>#N/A</c:v>
                </c:pt>
                <c:pt idx="4">
                  <c:v>8843</c:v>
                </c:pt>
                <c:pt idx="5">
                  <c:v>#N/A</c:v>
                </c:pt>
                <c:pt idx="6">
                  <c:v>#N/A</c:v>
                </c:pt>
                <c:pt idx="7">
                  <c:v>8330</c:v>
                </c:pt>
                <c:pt idx="8">
                  <c:v>#N/A</c:v>
                </c:pt>
                <c:pt idx="9">
                  <c:v>#N/A</c:v>
                </c:pt>
                <c:pt idx="10">
                  <c:v>5041</c:v>
                </c:pt>
                <c:pt idx="11">
                  <c:v>#N/A</c:v>
                </c:pt>
                <c:pt idx="12">
                  <c:v>#N/A</c:v>
                </c:pt>
                <c:pt idx="13">
                  <c:v>4131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0483584"/>
        <c:axId val="278356048"/>
      </c:lineChart>
      <c:catAx>
        <c:axId val="21048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8356048"/>
        <c:crosses val="autoZero"/>
        <c:auto val="1"/>
        <c:lblAlgn val="ctr"/>
        <c:lblOffset val="100"/>
        <c:tickLblSkip val="1"/>
        <c:tickMarkSkip val="1"/>
        <c:noMultiLvlLbl val="0"/>
      </c:catAx>
      <c:valAx>
        <c:axId val="27835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48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{F6FA57ED-0AD1-4ACE-B523-94ABE85F825E}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{5ACAECDE-5040-4405-831F-3BB301C10132}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{58FCC511-44F9-499B-8FD5-A6E7E2110DD9}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{964C073E-6F9E-493C-A4AC-5D8179BE0E1A}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{1409EB06-E5B5-498A-8D49-9C0B86F394DE}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51.5</c:v>
                </c:pt>
                <c:pt idx="4">
                  <c:v>52.5</c:v>
                </c:pt>
              </c:numCache>
            </c:numRef>
          </c:xVal>
          <c:yVal>
            <c:numRef>
              <c:f>公会計指標分析・財政指標組合せ分析表!$K$51:$O$51</c:f>
              <c:numCache>
                <c:formatCode>#,##0.0;"▲ "#,##0.0</c:formatCode>
                <c:ptCount val="5"/>
                <c:pt idx="3">
                  <c:v>38.799999999999997</c:v>
                </c:pt>
                <c:pt idx="4">
                  <c:v>31.1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{A036765E-021C-4A87-A868-E70764F5189B}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{625C6DFA-E8D1-486E-85C5-159921A7A1A5}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{F126E913-CAA3-4326-9B02-1D72329E6527}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{95F61E7D-3C59-4156-AF3E-4A5935FD4FC5}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{2F254B23-09F1-4D4B-B80D-4F0AEB404825}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79514584"/>
        <c:axId val="276871832"/>
      </c:scatterChart>
      <c:valAx>
        <c:axId val="279514584"/>
        <c:scaling>
          <c:orientation val="minMax"/>
          <c:max val="57.300000000000004"/>
          <c:min val="51.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6871832"/>
        <c:crosses val="autoZero"/>
        <c:crossBetween val="midCat"/>
      </c:valAx>
      <c:valAx>
        <c:axId val="276871832"/>
        <c:scaling>
          <c:orientation val="minMax"/>
          <c:max val="40.1"/>
          <c:min val="3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9514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{83415B84-CFF7-4F3E-97B0-1BC310964A54}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{CCF75290-2FC6-49EF-BE5D-3205B3F48554}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{B33C7714-64DA-4F6E-AC93-C8F8212D2BFB}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{C448B175-5285-4F5C-8515-C15763621A1B}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{DC91092B-458D-4153-90B1-BF8C3F2C3C1D}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8.6</c:v>
                </c:pt>
                <c:pt idx="2">
                  <c:v>7.6</c:v>
                </c:pt>
                <c:pt idx="3">
                  <c:v>6.9</c:v>
                </c:pt>
                <c:pt idx="4">
                  <c:v>5.9</c:v>
                </c:pt>
              </c:numCache>
            </c:numRef>
          </c:xVal>
          <c:yVal>
            <c:numRef>
              <c:f>公会計指標分析・財政指標組合せ分析表!$K$73:$O$73</c:f>
              <c:numCache>
                <c:formatCode>#,##0.0;"▲ "#,##0.0</c:formatCode>
                <c:ptCount val="5"/>
                <c:pt idx="0">
                  <c:v>80.5</c:v>
                </c:pt>
                <c:pt idx="1">
                  <c:v>70.8</c:v>
                </c:pt>
                <c:pt idx="2">
                  <c:v>67.099999999999994</c:v>
                </c:pt>
                <c:pt idx="3">
                  <c:v>38.799999999999997</c:v>
                </c:pt>
                <c:pt idx="4">
                  <c:v>31.1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{2A06E7C1-F66F-468C-979B-D57A9BC05FF5}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{3683E2D4-89F4-46AF-AD4A-CE32FFEB9502}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{7A87BDDE-F40C-4914-BC6A-3B236590CCE7}</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5442298508856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{737255F6-5928-44A1-8C3F-AB2A28D23E90}</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686669467274189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{83279835-7480-432C-838B-4EABFA33E9EA}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8262936"/>
        <c:axId val="208263328"/>
      </c:scatterChart>
      <c:valAx>
        <c:axId val="208262936"/>
        <c:scaling>
          <c:orientation val="minMax"/>
          <c:max val="10.7"/>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8263328"/>
        <c:crosses val="autoZero"/>
        <c:crossBetween val="midCat"/>
      </c:valAx>
      <c:valAx>
        <c:axId val="208263328"/>
        <c:scaling>
          <c:orientation val="minMax"/>
          <c:max val="8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82629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０年度をピークに減少傾向にあるものの、今後は大型事業の元利償還金の増などにより増加になっていく見込である。今後において、恵庭市財政運営の基本指針に基づき一般会計における建設起債発行額を１０億円程度とする外、特に交付税算入率の低い建設起債については一定のシーリングを掛けて増加しないようにする、決算期に起債せずとも剰余金で財源を確保できる場合には起債しないで対応するなどし、起債発行額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建設起債の抑制や公営企業債等繰入見込額の減少、第三セクターである恵庭市振興公社の土地を買戻したことによる負債額の大幅な減、更にふるさと納税による寄附金や今後の大型事業に備えた財源対策として特定目的基金へ積立を行った結果、将来負担比率の分子は減少している。しかし、今後職員平均年齢の上昇に伴う退職手当負担額の増加や、焼却施設整備事業・花の拠点整備事業等の後年次に控えている大型事業により地方債残高の増加が見込まれる。恵庭市財政収支見通しにより、今後の収支状況を適切に見込んだ上で事業の取捨選択を行い、将来負担の抑制・平準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69,227
68,949
294.65
28,059,269
27,223,735
801,484
15,104,384
26,227,071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当市では公共施設等総合管理計画において、平成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年間において公共施設等の延べ床面積を</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削減するという目標を掲げ、老朽化した施設の集約化・複合化・除却を進める方針となっている。一方、有形固定資産減価償却率の伸びは前年比ほぼ横ばいとなっており、取組の効果が表れていると考えられ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3175</xdr:rowOff>
    </xdr:from>
    <xdr:to>
      <xdr:col>3</xdr:col>
      <xdr:colOff>1222375</xdr:colOff>
      <xdr:row>30</xdr:row>
      <xdr:rowOff>104775</xdr:rowOff>
    </xdr:to>
    <xdr:sp macro="" textlink="">
      <xdr:nvSpPr>
        <xdr:cNvPr id="75" name="円/楕円 74"/>
        <xdr:cNvSpPr/>
      </xdr:nvSpPr>
      <xdr:spPr>
        <a:xfrm>
          <a:off x="47117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26052</xdr:rowOff>
    </xdr:from>
    <xdr:ext cx="405111" cy="259045"/>
    <xdr:sp macro="" textlink="">
      <xdr:nvSpPr>
        <xdr:cNvPr id="76" name="有形固定資産減価償却率該当値テキスト"/>
        <xdr:cNvSpPr txBox="1"/>
      </xdr:nvSpPr>
      <xdr:spPr>
        <a:xfrm>
          <a:off x="4813300" y="577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24765</xdr:rowOff>
    </xdr:from>
    <xdr:to>
      <xdr:col>3</xdr:col>
      <xdr:colOff>511175</xdr:colOff>
      <xdr:row>30</xdr:row>
      <xdr:rowOff>126365</xdr:rowOff>
    </xdr:to>
    <xdr:sp macro="" textlink="">
      <xdr:nvSpPr>
        <xdr:cNvPr id="77" name="円/楕円 76"/>
        <xdr:cNvSpPr/>
      </xdr:nvSpPr>
      <xdr:spPr>
        <a:xfrm>
          <a:off x="4000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53975</xdr:rowOff>
    </xdr:from>
    <xdr:to>
      <xdr:col>3</xdr:col>
      <xdr:colOff>1171575</xdr:colOff>
      <xdr:row>30</xdr:row>
      <xdr:rowOff>75565</xdr:rowOff>
    </xdr:to>
    <xdr:cxnSp macro="">
      <xdr:nvCxnSpPr>
        <xdr:cNvPr id="78" name="直線コネクタ 77"/>
        <xdr:cNvCxnSpPr/>
      </xdr:nvCxnSpPr>
      <xdr:spPr>
        <a:xfrm flipV="1">
          <a:off x="4051300" y="597852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28465</xdr:rowOff>
    </xdr:from>
    <xdr:ext cx="405111" cy="259045"/>
    <xdr:sp macro="" textlink="">
      <xdr:nvSpPr>
        <xdr:cNvPr id="79"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117492</xdr:rowOff>
    </xdr:from>
    <xdr:ext cx="405111" cy="259045"/>
    <xdr:sp macro="" textlink="">
      <xdr:nvSpPr>
        <xdr:cNvPr id="80" name="n_1mainValue有形固定資産減価償却率"/>
        <xdr:cNvSpPr txBox="1"/>
      </xdr:nvSpPr>
      <xdr:spPr>
        <a:xfrm>
          <a:off x="3836043"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69,227
68,949
294.65
28,059,269
27,223,735
801,484
15,104,384
26,227,071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7129</xdr:rowOff>
    </xdr:from>
    <xdr:ext cx="405111" cy="259045"/>
    <xdr:sp macro="" textlink="">
      <xdr:nvSpPr>
        <xdr:cNvPr id="60" name="【道路】&#10;有形固定資産減価償却率平均値テキスト"/>
        <xdr:cNvSpPr txBox="1"/>
      </xdr:nvSpPr>
      <xdr:spPr>
        <a:xfrm>
          <a:off x="4724400" y="617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50546</xdr:rowOff>
    </xdr:from>
    <xdr:to>
      <xdr:col>6</xdr:col>
      <xdr:colOff>561975</xdr:colOff>
      <xdr:row>37</xdr:row>
      <xdr:rowOff>152146</xdr:rowOff>
    </xdr:to>
    <xdr:sp macro="" textlink="">
      <xdr:nvSpPr>
        <xdr:cNvPr id="68" name="円/楕円 67"/>
        <xdr:cNvSpPr/>
      </xdr:nvSpPr>
      <xdr:spPr>
        <a:xfrm>
          <a:off x="4584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28973</xdr:rowOff>
    </xdr:from>
    <xdr:ext cx="405111" cy="259045"/>
    <xdr:sp macro="" textlink="">
      <xdr:nvSpPr>
        <xdr:cNvPr id="69" name="【道路】&#10;有形固定資産減価償却率該当値テキスト"/>
        <xdr:cNvSpPr txBox="1"/>
      </xdr:nvSpPr>
      <xdr:spPr>
        <a:xfrm>
          <a:off x="4724400"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82550</xdr:rowOff>
    </xdr:from>
    <xdr:to>
      <xdr:col>5</xdr:col>
      <xdr:colOff>409575</xdr:colOff>
      <xdr:row>38</xdr:row>
      <xdr:rowOff>12700</xdr:rowOff>
    </xdr:to>
    <xdr:sp macro="" textlink="">
      <xdr:nvSpPr>
        <xdr:cNvPr id="70" name="円/楕円 69"/>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101346</xdr:rowOff>
    </xdr:from>
    <xdr:to>
      <xdr:col>6</xdr:col>
      <xdr:colOff>511175</xdr:colOff>
      <xdr:row>37</xdr:row>
      <xdr:rowOff>133350</xdr:rowOff>
    </xdr:to>
    <xdr:cxnSp macro="">
      <xdr:nvCxnSpPr>
        <xdr:cNvPr id="71" name="直線コネクタ 70"/>
        <xdr:cNvCxnSpPr/>
      </xdr:nvCxnSpPr>
      <xdr:spPr>
        <a:xfrm flipV="1">
          <a:off x="3797300" y="64449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8653</xdr:rowOff>
    </xdr:from>
    <xdr:ext cx="405111" cy="259045"/>
    <xdr:sp macro="" textlink="">
      <xdr:nvSpPr>
        <xdr:cNvPr id="72"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3827</xdr:rowOff>
    </xdr:from>
    <xdr:ext cx="405111" cy="259045"/>
    <xdr:sp macro="" textlink="">
      <xdr:nvSpPr>
        <xdr:cNvPr id="73" name="n_1mainValue【道路】&#10;有形固定資産減価償却率"/>
        <xdr:cNvSpPr txBox="1"/>
      </xdr:nvSpPr>
      <xdr:spPr>
        <a:xfrm>
          <a:off x="3582043"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100"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8" name="円/楕円 107"/>
        <xdr:cNvSpPr/>
      </xdr:nvSpPr>
      <xdr:spPr>
        <a:xfrm>
          <a:off x="10426700" y="67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51422</xdr:rowOff>
    </xdr:from>
    <xdr:ext cx="469744" cy="259045"/>
    <xdr:sp macro="" textlink="">
      <xdr:nvSpPr>
        <xdr:cNvPr id="109" name="【道路】&#10;一人当たり延長該当値テキスト"/>
        <xdr:cNvSpPr txBox="1"/>
      </xdr:nvSpPr>
      <xdr:spPr>
        <a:xfrm>
          <a:off x="10566400" y="673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72583</xdr:rowOff>
    </xdr:from>
    <xdr:to>
      <xdr:col>14</xdr:col>
      <xdr:colOff>79375</xdr:colOff>
      <xdr:row>40</xdr:row>
      <xdr:rowOff>2733</xdr:rowOff>
    </xdr:to>
    <xdr:sp macro="" textlink="">
      <xdr:nvSpPr>
        <xdr:cNvPr id="110" name="円/楕円 109"/>
        <xdr:cNvSpPr/>
      </xdr:nvSpPr>
      <xdr:spPr>
        <a:xfrm>
          <a:off x="9588500" y="67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123383</xdr:rowOff>
    </xdr:from>
    <xdr:to>
      <xdr:col>15</xdr:col>
      <xdr:colOff>180975</xdr:colOff>
      <xdr:row>39</xdr:row>
      <xdr:rowOff>123795</xdr:rowOff>
    </xdr:to>
    <xdr:cxnSp macro="">
      <xdr:nvCxnSpPr>
        <xdr:cNvPr id="111" name="直線コネクタ 110"/>
        <xdr:cNvCxnSpPr/>
      </xdr:nvCxnSpPr>
      <xdr:spPr>
        <a:xfrm>
          <a:off x="9639300" y="6809933"/>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28470</xdr:rowOff>
    </xdr:from>
    <xdr:ext cx="469744" cy="259045"/>
    <xdr:sp macro="" textlink="">
      <xdr:nvSpPr>
        <xdr:cNvPr id="112"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19260</xdr:rowOff>
    </xdr:from>
    <xdr:ext cx="469744" cy="259045"/>
    <xdr:sp macro="" textlink="">
      <xdr:nvSpPr>
        <xdr:cNvPr id="113" name="n_1mainValue【道路】&#10;一人当たり延長"/>
        <xdr:cNvSpPr txBox="1"/>
      </xdr:nvSpPr>
      <xdr:spPr>
        <a:xfrm>
          <a:off x="9391727" y="653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92092</xdr:rowOff>
    </xdr:from>
    <xdr:ext cx="405111" cy="259045"/>
    <xdr:sp macro="" textlink="">
      <xdr:nvSpPr>
        <xdr:cNvPr id="142" name="【橋りょう・トンネル】&#10;有形固定資産減価償却率平均値テキスト"/>
        <xdr:cNvSpPr txBox="1"/>
      </xdr:nvSpPr>
      <xdr:spPr>
        <a:xfrm>
          <a:off x="4724400" y="986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4445</xdr:rowOff>
    </xdr:from>
    <xdr:to>
      <xdr:col>6</xdr:col>
      <xdr:colOff>561975</xdr:colOff>
      <xdr:row>59</xdr:row>
      <xdr:rowOff>106045</xdr:rowOff>
    </xdr:to>
    <xdr:sp macro="" textlink="">
      <xdr:nvSpPr>
        <xdr:cNvPr id="150" name="円/楕円 149"/>
        <xdr:cNvSpPr/>
      </xdr:nvSpPr>
      <xdr:spPr>
        <a:xfrm>
          <a:off x="4584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154322</xdr:rowOff>
    </xdr:from>
    <xdr:ext cx="405111" cy="259045"/>
    <xdr:sp macro="" textlink="">
      <xdr:nvSpPr>
        <xdr:cNvPr id="151" name="【橋りょう・トンネル】&#10;有形固定資産減価償却率該当値テキスト"/>
        <xdr:cNvSpPr txBox="1"/>
      </xdr:nvSpPr>
      <xdr:spPr>
        <a:xfrm>
          <a:off x="4724400"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25400</xdr:rowOff>
    </xdr:from>
    <xdr:to>
      <xdr:col>5</xdr:col>
      <xdr:colOff>409575</xdr:colOff>
      <xdr:row>59</xdr:row>
      <xdr:rowOff>127000</xdr:rowOff>
    </xdr:to>
    <xdr:sp macro="" textlink="">
      <xdr:nvSpPr>
        <xdr:cNvPr id="152" name="円/楕円 151"/>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55245</xdr:rowOff>
    </xdr:from>
    <xdr:to>
      <xdr:col>6</xdr:col>
      <xdr:colOff>511175</xdr:colOff>
      <xdr:row>59</xdr:row>
      <xdr:rowOff>76200</xdr:rowOff>
    </xdr:to>
    <xdr:cxnSp macro="">
      <xdr:nvCxnSpPr>
        <xdr:cNvPr id="153" name="直線コネクタ 152"/>
        <xdr:cNvCxnSpPr/>
      </xdr:nvCxnSpPr>
      <xdr:spPr>
        <a:xfrm flipV="1">
          <a:off x="3797300" y="101707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40657</xdr:rowOff>
    </xdr:from>
    <xdr:ext cx="405111" cy="259045"/>
    <xdr:sp macro="" textlink="">
      <xdr:nvSpPr>
        <xdr:cNvPr id="154"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118127</xdr:rowOff>
    </xdr:from>
    <xdr:ext cx="405111" cy="259045"/>
    <xdr:sp macro="" textlink="">
      <xdr:nvSpPr>
        <xdr:cNvPr id="155" name="n_1mainValue【橋りょう・トンネル】&#10;有形固定資産減価償却率"/>
        <xdr:cNvSpPr txBox="1"/>
      </xdr:nvSpPr>
      <xdr:spPr>
        <a:xfrm>
          <a:off x="3582043"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84"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151436</xdr:rowOff>
    </xdr:from>
    <xdr:to>
      <xdr:col>15</xdr:col>
      <xdr:colOff>231775</xdr:colOff>
      <xdr:row>61</xdr:row>
      <xdr:rowOff>81586</xdr:rowOff>
    </xdr:to>
    <xdr:sp macro="" textlink="">
      <xdr:nvSpPr>
        <xdr:cNvPr id="192" name="円/楕円 191"/>
        <xdr:cNvSpPr/>
      </xdr:nvSpPr>
      <xdr:spPr>
        <a:xfrm>
          <a:off x="10426700" y="104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2863</xdr:rowOff>
    </xdr:from>
    <xdr:ext cx="599010" cy="259045"/>
    <xdr:sp macro="" textlink="">
      <xdr:nvSpPr>
        <xdr:cNvPr id="193" name="【橋りょう・トンネル】&#10;一人当たり有形固定資産（償却資産）額該当値テキスト"/>
        <xdr:cNvSpPr txBox="1"/>
      </xdr:nvSpPr>
      <xdr:spPr>
        <a:xfrm>
          <a:off x="10566400" y="1028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440,759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156673</xdr:rowOff>
    </xdr:from>
    <xdr:to>
      <xdr:col>14</xdr:col>
      <xdr:colOff>79375</xdr:colOff>
      <xdr:row>61</xdr:row>
      <xdr:rowOff>86823</xdr:rowOff>
    </xdr:to>
    <xdr:sp macro="" textlink="">
      <xdr:nvSpPr>
        <xdr:cNvPr id="194" name="円/楕円 193"/>
        <xdr:cNvSpPr/>
      </xdr:nvSpPr>
      <xdr:spPr>
        <a:xfrm>
          <a:off x="9588500" y="104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30786</xdr:rowOff>
    </xdr:from>
    <xdr:to>
      <xdr:col>15</xdr:col>
      <xdr:colOff>180975</xdr:colOff>
      <xdr:row>61</xdr:row>
      <xdr:rowOff>36023</xdr:rowOff>
    </xdr:to>
    <xdr:cxnSp macro="">
      <xdr:nvCxnSpPr>
        <xdr:cNvPr id="195" name="直線コネクタ 194"/>
        <xdr:cNvCxnSpPr/>
      </xdr:nvCxnSpPr>
      <xdr:spPr>
        <a:xfrm flipV="1">
          <a:off x="9639300" y="10489236"/>
          <a:ext cx="8382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146838</xdr:rowOff>
    </xdr:from>
    <xdr:ext cx="599010" cy="259045"/>
    <xdr:sp macro="" textlink="">
      <xdr:nvSpPr>
        <xdr:cNvPr id="196" name="n_1aveValue【橋りょう・トンネル】&#10;一人当たり有形固定資産（償却資産）額"/>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103350</xdr:rowOff>
    </xdr:from>
    <xdr:ext cx="599010" cy="259045"/>
    <xdr:sp macro="" textlink="">
      <xdr:nvSpPr>
        <xdr:cNvPr id="197" name="n_1mainValue【橋りょう・トンネル】&#10;一人当たり有形固定資産（償却資産）額"/>
        <xdr:cNvSpPr txBox="1"/>
      </xdr:nvSpPr>
      <xdr:spPr>
        <a:xfrm>
          <a:off x="9327094" y="102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25"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142748</xdr:rowOff>
    </xdr:from>
    <xdr:to>
      <xdr:col>6</xdr:col>
      <xdr:colOff>561975</xdr:colOff>
      <xdr:row>82</xdr:row>
      <xdr:rowOff>72898</xdr:rowOff>
    </xdr:to>
    <xdr:sp macro="" textlink="">
      <xdr:nvSpPr>
        <xdr:cNvPr id="233" name="円/楕円 232"/>
        <xdr:cNvSpPr/>
      </xdr:nvSpPr>
      <xdr:spPr>
        <a:xfrm>
          <a:off x="45847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121175</xdr:rowOff>
    </xdr:from>
    <xdr:ext cx="405111" cy="259045"/>
    <xdr:sp macro="" textlink="">
      <xdr:nvSpPr>
        <xdr:cNvPr id="234" name="【公営住宅】&#10;有形固定資産減価償却率該当値テキスト"/>
        <xdr:cNvSpPr txBox="1"/>
      </xdr:nvSpPr>
      <xdr:spPr>
        <a:xfrm>
          <a:off x="4724400"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10161</xdr:rowOff>
    </xdr:from>
    <xdr:to>
      <xdr:col>5</xdr:col>
      <xdr:colOff>409575</xdr:colOff>
      <xdr:row>82</xdr:row>
      <xdr:rowOff>111761</xdr:rowOff>
    </xdr:to>
    <xdr:sp macro="" textlink="">
      <xdr:nvSpPr>
        <xdr:cNvPr id="235" name="円/楕円 234"/>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22098</xdr:rowOff>
    </xdr:from>
    <xdr:to>
      <xdr:col>6</xdr:col>
      <xdr:colOff>511175</xdr:colOff>
      <xdr:row>82</xdr:row>
      <xdr:rowOff>60961</xdr:rowOff>
    </xdr:to>
    <xdr:cxnSp macro="">
      <xdr:nvCxnSpPr>
        <xdr:cNvPr id="236" name="直線コネクタ 235"/>
        <xdr:cNvCxnSpPr/>
      </xdr:nvCxnSpPr>
      <xdr:spPr>
        <a:xfrm flipV="1">
          <a:off x="3797300" y="14080998"/>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164864</xdr:rowOff>
    </xdr:from>
    <xdr:ext cx="405111" cy="259045"/>
    <xdr:sp macro="" textlink="">
      <xdr:nvSpPr>
        <xdr:cNvPr id="237"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102888</xdr:rowOff>
    </xdr:from>
    <xdr:ext cx="405111" cy="259045"/>
    <xdr:sp macro="" textlink="">
      <xdr:nvSpPr>
        <xdr:cNvPr id="238" name="n_1mainValue【公営住宅】&#10;有形固定資産減価償却率"/>
        <xdr:cNvSpPr txBox="1"/>
      </xdr:nvSpPr>
      <xdr:spPr>
        <a:xfrm>
          <a:off x="3582043"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65"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127203</xdr:rowOff>
    </xdr:from>
    <xdr:to>
      <xdr:col>15</xdr:col>
      <xdr:colOff>231775</xdr:colOff>
      <xdr:row>83</xdr:row>
      <xdr:rowOff>57353</xdr:rowOff>
    </xdr:to>
    <xdr:sp macro="" textlink="">
      <xdr:nvSpPr>
        <xdr:cNvPr id="273" name="円/楕円 272"/>
        <xdr:cNvSpPr/>
      </xdr:nvSpPr>
      <xdr:spPr>
        <a:xfrm>
          <a:off x="10426700" y="1418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150080</xdr:rowOff>
    </xdr:from>
    <xdr:ext cx="469744" cy="259045"/>
    <xdr:sp macro="" textlink="">
      <xdr:nvSpPr>
        <xdr:cNvPr id="274" name="【公営住宅】&#10;一人当たり面積該当値テキスト"/>
        <xdr:cNvSpPr txBox="1"/>
      </xdr:nvSpPr>
      <xdr:spPr>
        <a:xfrm>
          <a:off x="10566400" y="1403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126288</xdr:rowOff>
    </xdr:from>
    <xdr:to>
      <xdr:col>14</xdr:col>
      <xdr:colOff>79375</xdr:colOff>
      <xdr:row>83</xdr:row>
      <xdr:rowOff>56438</xdr:rowOff>
    </xdr:to>
    <xdr:sp macro="" textlink="">
      <xdr:nvSpPr>
        <xdr:cNvPr id="275" name="円/楕円 274"/>
        <xdr:cNvSpPr/>
      </xdr:nvSpPr>
      <xdr:spPr>
        <a:xfrm>
          <a:off x="9588500" y="14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5638</xdr:rowOff>
    </xdr:from>
    <xdr:to>
      <xdr:col>15</xdr:col>
      <xdr:colOff>180975</xdr:colOff>
      <xdr:row>83</xdr:row>
      <xdr:rowOff>6553</xdr:rowOff>
    </xdr:to>
    <xdr:cxnSp macro="">
      <xdr:nvCxnSpPr>
        <xdr:cNvPr id="276" name="直線コネクタ 275"/>
        <xdr:cNvCxnSpPr/>
      </xdr:nvCxnSpPr>
      <xdr:spPr>
        <a:xfrm>
          <a:off x="9639300" y="1423598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12819</xdr:rowOff>
    </xdr:from>
    <xdr:ext cx="469744" cy="259045"/>
    <xdr:sp macro="" textlink="">
      <xdr:nvSpPr>
        <xdr:cNvPr id="277" name="n_1aveValue【公営住宅】&#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72965</xdr:rowOff>
    </xdr:from>
    <xdr:ext cx="469744" cy="259045"/>
    <xdr:sp macro="" textlink="">
      <xdr:nvSpPr>
        <xdr:cNvPr id="278" name="n_1mainValue【公営住宅】&#10;一人当たり面積"/>
        <xdr:cNvSpPr txBox="1"/>
      </xdr:nvSpPr>
      <xdr:spPr>
        <a:xfrm>
          <a:off x="9391727" y="1396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19" name="直線コネクタ 318"/>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20"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21" name="直線コネクタ 320"/>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3" name="直線コネクタ 3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324"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25" name="フローチャート : 判断 32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26" name="フローチャート : 判断 32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143510</xdr:rowOff>
    </xdr:from>
    <xdr:to>
      <xdr:col>23</xdr:col>
      <xdr:colOff>568325</xdr:colOff>
      <xdr:row>40</xdr:row>
      <xdr:rowOff>73660</xdr:rowOff>
    </xdr:to>
    <xdr:sp macro="" textlink="">
      <xdr:nvSpPr>
        <xdr:cNvPr id="332" name="円/楕円 331"/>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121937</xdr:rowOff>
    </xdr:from>
    <xdr:ext cx="405111" cy="259045"/>
    <xdr:sp macro="" textlink="">
      <xdr:nvSpPr>
        <xdr:cNvPr id="333" name="【認定こども園・幼稚園・保育所】&#10;有形固定資産減価償却率該当値テキスト"/>
        <xdr:cNvSpPr txBox="1"/>
      </xdr:nvSpPr>
      <xdr:spPr>
        <a:xfrm>
          <a:off x="164084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2540</xdr:rowOff>
    </xdr:from>
    <xdr:to>
      <xdr:col>22</xdr:col>
      <xdr:colOff>415925</xdr:colOff>
      <xdr:row>40</xdr:row>
      <xdr:rowOff>104140</xdr:rowOff>
    </xdr:to>
    <xdr:sp macro="" textlink="">
      <xdr:nvSpPr>
        <xdr:cNvPr id="334" name="円/楕円 333"/>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22860</xdr:rowOff>
    </xdr:from>
    <xdr:to>
      <xdr:col>23</xdr:col>
      <xdr:colOff>517525</xdr:colOff>
      <xdr:row>40</xdr:row>
      <xdr:rowOff>53340</xdr:rowOff>
    </xdr:to>
    <xdr:cxnSp macro="">
      <xdr:nvCxnSpPr>
        <xdr:cNvPr id="335" name="直線コネクタ 334"/>
        <xdr:cNvCxnSpPr/>
      </xdr:nvCxnSpPr>
      <xdr:spPr>
        <a:xfrm flipV="1">
          <a:off x="15481300" y="6880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19702</xdr:rowOff>
    </xdr:from>
    <xdr:ext cx="405111" cy="259045"/>
    <xdr:sp macro="" textlink="">
      <xdr:nvSpPr>
        <xdr:cNvPr id="336"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95267</xdr:rowOff>
    </xdr:from>
    <xdr:ext cx="405111" cy="259045"/>
    <xdr:sp macro="" textlink="">
      <xdr:nvSpPr>
        <xdr:cNvPr id="337" name="n_1mainValue【認定こども園・幼稚園・保育所】&#10;有形固定資産減価償却率"/>
        <xdr:cNvSpPr txBox="1"/>
      </xdr:nvSpPr>
      <xdr:spPr>
        <a:xfrm>
          <a:off x="15266043"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59" name="直線コネクタ 35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1" name="直線コネクタ 36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3" name="直線コネクタ 36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364"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5" name="フローチャート : 判断 36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6" name="フローチャート : 判断 36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155702</xdr:rowOff>
    </xdr:from>
    <xdr:to>
      <xdr:col>32</xdr:col>
      <xdr:colOff>238125</xdr:colOff>
      <xdr:row>40</xdr:row>
      <xdr:rowOff>85852</xdr:rowOff>
    </xdr:to>
    <xdr:sp macro="" textlink="">
      <xdr:nvSpPr>
        <xdr:cNvPr id="372" name="円/楕円 371"/>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134129</xdr:rowOff>
    </xdr:from>
    <xdr:ext cx="469744" cy="259045"/>
    <xdr:sp macro="" textlink="">
      <xdr:nvSpPr>
        <xdr:cNvPr id="373" name="【認定こども園・幼稚園・保育所】&#10;一人当たり面積該当値テキスト"/>
        <xdr:cNvSpPr txBox="1"/>
      </xdr:nvSpPr>
      <xdr:spPr>
        <a:xfrm>
          <a:off x="222504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155702</xdr:rowOff>
    </xdr:from>
    <xdr:to>
      <xdr:col>31</xdr:col>
      <xdr:colOff>85725</xdr:colOff>
      <xdr:row>40</xdr:row>
      <xdr:rowOff>85852</xdr:rowOff>
    </xdr:to>
    <xdr:sp macro="" textlink="">
      <xdr:nvSpPr>
        <xdr:cNvPr id="374" name="円/楕円 373"/>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35052</xdr:rowOff>
    </xdr:from>
    <xdr:to>
      <xdr:col>32</xdr:col>
      <xdr:colOff>187325</xdr:colOff>
      <xdr:row>40</xdr:row>
      <xdr:rowOff>35052</xdr:rowOff>
    </xdr:to>
    <xdr:cxnSp macro="">
      <xdr:nvCxnSpPr>
        <xdr:cNvPr id="375" name="直線コネクタ 374"/>
        <xdr:cNvCxnSpPr/>
      </xdr:nvCxnSpPr>
      <xdr:spPr>
        <a:xfrm>
          <a:off x="21323300" y="689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76"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76979</xdr:rowOff>
    </xdr:from>
    <xdr:ext cx="469744" cy="259045"/>
    <xdr:sp macro="" textlink="">
      <xdr:nvSpPr>
        <xdr:cNvPr id="377" name="n_1mainValue【認定こども園・幼稚園・保育所】&#10;一人当たり面積"/>
        <xdr:cNvSpPr txBox="1"/>
      </xdr:nvSpPr>
      <xdr:spPr>
        <a:xfrm>
          <a:off x="21075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2" name="直線コネクタ 40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4" name="直線コネクタ 40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6" name="直線コネクタ 40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55897</xdr:rowOff>
    </xdr:from>
    <xdr:ext cx="405111" cy="259045"/>
    <xdr:sp macro="" textlink="">
      <xdr:nvSpPr>
        <xdr:cNvPr id="407" name="【学校施設】&#10;有形固定資産減価償却率平均値テキスト"/>
        <xdr:cNvSpPr txBox="1"/>
      </xdr:nvSpPr>
      <xdr:spPr>
        <a:xfrm>
          <a:off x="164084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8" name="フローチャート : 判断 4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09" name="フローチャート : 判断 40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132080</xdr:rowOff>
    </xdr:from>
    <xdr:to>
      <xdr:col>23</xdr:col>
      <xdr:colOff>568325</xdr:colOff>
      <xdr:row>61</xdr:row>
      <xdr:rowOff>62230</xdr:rowOff>
    </xdr:to>
    <xdr:sp macro="" textlink="">
      <xdr:nvSpPr>
        <xdr:cNvPr id="415" name="円/楕円 414"/>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110507</xdr:rowOff>
    </xdr:from>
    <xdr:ext cx="405111" cy="259045"/>
    <xdr:sp macro="" textlink="">
      <xdr:nvSpPr>
        <xdr:cNvPr id="416" name="【学校施設】&#10;有形固定資産減価償却率該当値テキスト"/>
        <xdr:cNvSpPr txBox="1"/>
      </xdr:nvSpPr>
      <xdr:spPr>
        <a:xfrm>
          <a:off x="164084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17780</xdr:rowOff>
    </xdr:from>
    <xdr:to>
      <xdr:col>22</xdr:col>
      <xdr:colOff>415925</xdr:colOff>
      <xdr:row>61</xdr:row>
      <xdr:rowOff>119380</xdr:rowOff>
    </xdr:to>
    <xdr:sp macro="" textlink="">
      <xdr:nvSpPr>
        <xdr:cNvPr id="417" name="円/楕円 416"/>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11430</xdr:rowOff>
    </xdr:from>
    <xdr:to>
      <xdr:col>23</xdr:col>
      <xdr:colOff>517525</xdr:colOff>
      <xdr:row>61</xdr:row>
      <xdr:rowOff>68580</xdr:rowOff>
    </xdr:to>
    <xdr:cxnSp macro="">
      <xdr:nvCxnSpPr>
        <xdr:cNvPr id="418" name="直線コネクタ 417"/>
        <xdr:cNvCxnSpPr/>
      </xdr:nvCxnSpPr>
      <xdr:spPr>
        <a:xfrm flipV="1">
          <a:off x="15481300" y="104698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139717</xdr:rowOff>
    </xdr:from>
    <xdr:ext cx="405111" cy="259045"/>
    <xdr:sp macro="" textlink="">
      <xdr:nvSpPr>
        <xdr:cNvPr id="419"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110507</xdr:rowOff>
    </xdr:from>
    <xdr:ext cx="405111" cy="259045"/>
    <xdr:sp macro="" textlink="">
      <xdr:nvSpPr>
        <xdr:cNvPr id="420" name="n_1mainValue【学校施設】&#10;有形固定資産減価償却率"/>
        <xdr:cNvSpPr txBox="1"/>
      </xdr:nvSpPr>
      <xdr:spPr>
        <a:xfrm>
          <a:off x="15266043"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43" name="直線コネクタ 442"/>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44"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45" name="直線コネクタ 444"/>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46"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47" name="直線コネクタ 44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48"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49" name="フローチャート : 判断 448"/>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50" name="フローチャート : 判断 449"/>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47498</xdr:rowOff>
    </xdr:from>
    <xdr:to>
      <xdr:col>32</xdr:col>
      <xdr:colOff>238125</xdr:colOff>
      <xdr:row>63</xdr:row>
      <xdr:rowOff>149098</xdr:rowOff>
    </xdr:to>
    <xdr:sp macro="" textlink="">
      <xdr:nvSpPr>
        <xdr:cNvPr id="456" name="円/楕円 455"/>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133875</xdr:rowOff>
    </xdr:from>
    <xdr:ext cx="469744" cy="259045"/>
    <xdr:sp macro="" textlink="">
      <xdr:nvSpPr>
        <xdr:cNvPr id="457" name="【学校施設】&#10;一人当たり面積該当値テキスト"/>
        <xdr:cNvSpPr txBox="1"/>
      </xdr:nvSpPr>
      <xdr:spPr>
        <a:xfrm>
          <a:off x="222504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46584</xdr:rowOff>
    </xdr:from>
    <xdr:to>
      <xdr:col>31</xdr:col>
      <xdr:colOff>85725</xdr:colOff>
      <xdr:row>63</xdr:row>
      <xdr:rowOff>148184</xdr:rowOff>
    </xdr:to>
    <xdr:sp macro="" textlink="">
      <xdr:nvSpPr>
        <xdr:cNvPr id="458" name="円/楕円 457"/>
        <xdr:cNvSpPr/>
      </xdr:nvSpPr>
      <xdr:spPr>
        <a:xfrm>
          <a:off x="21272500" y="108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97384</xdr:rowOff>
    </xdr:from>
    <xdr:to>
      <xdr:col>32</xdr:col>
      <xdr:colOff>187325</xdr:colOff>
      <xdr:row>63</xdr:row>
      <xdr:rowOff>98298</xdr:rowOff>
    </xdr:to>
    <xdr:cxnSp macro="">
      <xdr:nvCxnSpPr>
        <xdr:cNvPr id="459" name="直線コネクタ 458"/>
        <xdr:cNvCxnSpPr/>
      </xdr:nvCxnSpPr>
      <xdr:spPr>
        <a:xfrm>
          <a:off x="21323300" y="1089873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46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139311</xdr:rowOff>
    </xdr:from>
    <xdr:ext cx="469744" cy="259045"/>
    <xdr:sp macro="" textlink="">
      <xdr:nvSpPr>
        <xdr:cNvPr id="461" name="n_1mainValue【学校施設】&#10;一人当たり面積"/>
        <xdr:cNvSpPr txBox="1"/>
      </xdr:nvSpPr>
      <xdr:spPr>
        <a:xfrm>
          <a:off x="21075727" y="1094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86" name="直線コネクタ 48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8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88" name="直線コネクタ 48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91"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92" name="フローチャート : 判断 49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93" name="フローチャート : 判断 49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499" name="円/楕円 498"/>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00"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01" name="円/楕円 500"/>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77</xdr:row>
      <xdr:rowOff>133350</xdr:rowOff>
    </xdr:to>
    <xdr:cxnSp macro="">
      <xdr:nvCxnSpPr>
        <xdr:cNvPr id="502" name="直線コネクタ 501"/>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26688</xdr:rowOff>
    </xdr:from>
    <xdr:ext cx="405111" cy="259045"/>
    <xdr:sp macro="" textlink="">
      <xdr:nvSpPr>
        <xdr:cNvPr id="503"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504"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6" name="直線コネクタ 525"/>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7"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8" name="直線コネクタ 527"/>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9"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0" name="直線コネクタ 52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1"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2" name="フローチャート : 判断 53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33" name="フローチャート : 判断 532"/>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44450</xdr:rowOff>
    </xdr:from>
    <xdr:to>
      <xdr:col>32</xdr:col>
      <xdr:colOff>238125</xdr:colOff>
      <xdr:row>85</xdr:row>
      <xdr:rowOff>146050</xdr:rowOff>
    </xdr:to>
    <xdr:sp macro="" textlink="">
      <xdr:nvSpPr>
        <xdr:cNvPr id="539" name="円/楕円 538"/>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130827</xdr:rowOff>
    </xdr:from>
    <xdr:ext cx="469744" cy="259045"/>
    <xdr:sp macro="" textlink="">
      <xdr:nvSpPr>
        <xdr:cNvPr id="540" name="【児童館】&#10;一人当たり面積該当値テキスト"/>
        <xdr:cNvSpPr txBox="1"/>
      </xdr:nvSpPr>
      <xdr:spPr>
        <a:xfrm>
          <a:off x="222504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541" name="円/楕円 540"/>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95250</xdr:rowOff>
    </xdr:from>
    <xdr:to>
      <xdr:col>32</xdr:col>
      <xdr:colOff>187325</xdr:colOff>
      <xdr:row>85</xdr:row>
      <xdr:rowOff>95250</xdr:rowOff>
    </xdr:to>
    <xdr:cxnSp macro="">
      <xdr:nvCxnSpPr>
        <xdr:cNvPr id="542" name="直線コネクタ 541"/>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71138</xdr:rowOff>
    </xdr:from>
    <xdr:ext cx="469744" cy="259045"/>
    <xdr:sp macro="" textlink="">
      <xdr:nvSpPr>
        <xdr:cNvPr id="543"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137177</xdr:rowOff>
    </xdr:from>
    <xdr:ext cx="469744" cy="259045"/>
    <xdr:sp macro="" textlink="">
      <xdr:nvSpPr>
        <xdr:cNvPr id="544"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67" name="直線コネクタ 566"/>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68"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69" name="直線コネクタ 56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70"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71" name="直線コネクタ 57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572"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73" name="フローチャート : 判断 572"/>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74" name="フローチャート : 判断 573"/>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25400</xdr:rowOff>
    </xdr:from>
    <xdr:to>
      <xdr:col>23</xdr:col>
      <xdr:colOff>568325</xdr:colOff>
      <xdr:row>106</xdr:row>
      <xdr:rowOff>127000</xdr:rowOff>
    </xdr:to>
    <xdr:sp macro="" textlink="">
      <xdr:nvSpPr>
        <xdr:cNvPr id="580" name="円/楕円 579"/>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3827</xdr:rowOff>
    </xdr:from>
    <xdr:ext cx="405111" cy="259045"/>
    <xdr:sp macro="" textlink="">
      <xdr:nvSpPr>
        <xdr:cNvPr id="581" name="【公民館】&#10;有形固定資産減価償却率該当値テキスト"/>
        <xdr:cNvSpPr txBox="1"/>
      </xdr:nvSpPr>
      <xdr:spPr>
        <a:xfrm>
          <a:off x="164084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71120</xdr:rowOff>
    </xdr:from>
    <xdr:to>
      <xdr:col>22</xdr:col>
      <xdr:colOff>415925</xdr:colOff>
      <xdr:row>107</xdr:row>
      <xdr:rowOff>1270</xdr:rowOff>
    </xdr:to>
    <xdr:sp macro="" textlink="">
      <xdr:nvSpPr>
        <xdr:cNvPr id="582" name="円/楕円 581"/>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76200</xdr:rowOff>
    </xdr:from>
    <xdr:to>
      <xdr:col>23</xdr:col>
      <xdr:colOff>517525</xdr:colOff>
      <xdr:row>106</xdr:row>
      <xdr:rowOff>121920</xdr:rowOff>
    </xdr:to>
    <xdr:cxnSp macro="">
      <xdr:nvCxnSpPr>
        <xdr:cNvPr id="583" name="直線コネクタ 582"/>
        <xdr:cNvCxnSpPr/>
      </xdr:nvCxnSpPr>
      <xdr:spPr>
        <a:xfrm flipV="1">
          <a:off x="15481300" y="18249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38371</xdr:rowOff>
    </xdr:from>
    <xdr:ext cx="405111" cy="259045"/>
    <xdr:sp macro="" textlink="">
      <xdr:nvSpPr>
        <xdr:cNvPr id="584"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163847</xdr:rowOff>
    </xdr:from>
    <xdr:ext cx="405111" cy="259045"/>
    <xdr:sp macro="" textlink="">
      <xdr:nvSpPr>
        <xdr:cNvPr id="585" name="n_1mainValue【公民館】&#10;有形固定資産減価償却率"/>
        <xdr:cNvSpPr txBox="1"/>
      </xdr:nvSpPr>
      <xdr:spPr>
        <a:xfrm>
          <a:off x="15266043"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09" name="直線コネクタ 6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13" name="直線コネクタ 6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614"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15" name="フローチャート : 判断 6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16" name="フローチャート : 判断 6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166370</xdr:rowOff>
    </xdr:from>
    <xdr:to>
      <xdr:col>32</xdr:col>
      <xdr:colOff>238125</xdr:colOff>
      <xdr:row>108</xdr:row>
      <xdr:rowOff>96520</xdr:rowOff>
    </xdr:to>
    <xdr:sp macro="" textlink="">
      <xdr:nvSpPr>
        <xdr:cNvPr id="622" name="円/楕円 621"/>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81297</xdr:rowOff>
    </xdr:from>
    <xdr:ext cx="469744" cy="259045"/>
    <xdr:sp macro="" textlink="">
      <xdr:nvSpPr>
        <xdr:cNvPr id="623" name="【公民館】&#10;一人当たり面積該当値テキスト"/>
        <xdr:cNvSpPr txBox="1"/>
      </xdr:nvSpPr>
      <xdr:spPr>
        <a:xfrm>
          <a:off x="222504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166370</xdr:rowOff>
    </xdr:from>
    <xdr:to>
      <xdr:col>31</xdr:col>
      <xdr:colOff>85725</xdr:colOff>
      <xdr:row>108</xdr:row>
      <xdr:rowOff>96520</xdr:rowOff>
    </xdr:to>
    <xdr:sp macro="" textlink="">
      <xdr:nvSpPr>
        <xdr:cNvPr id="624" name="円/楕円 623"/>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45720</xdr:rowOff>
    </xdr:from>
    <xdr:to>
      <xdr:col>32</xdr:col>
      <xdr:colOff>187325</xdr:colOff>
      <xdr:row>108</xdr:row>
      <xdr:rowOff>45720</xdr:rowOff>
    </xdr:to>
    <xdr:cxnSp macro="">
      <xdr:nvCxnSpPr>
        <xdr:cNvPr id="625" name="直線コネクタ 624"/>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63516</xdr:rowOff>
    </xdr:from>
    <xdr:ext cx="469744" cy="259045"/>
    <xdr:sp macro="" textlink="">
      <xdr:nvSpPr>
        <xdr:cNvPr id="626"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87647</xdr:rowOff>
    </xdr:from>
    <xdr:ext cx="469744" cy="259045"/>
    <xdr:sp macro="" textlink="">
      <xdr:nvSpPr>
        <xdr:cNvPr id="627"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類似団体と比較して有形固定資産減価償却率が特に低くなっている施設は、公営住宅、学校施設となっており、一方高くなっている施設は、児童館、体育館・プール、福祉施設である。</a:t>
          </a:r>
          <a:endParaRPr lang="ja-JP" altLang="ja-JP" sz="1400">
            <a:effectLst/>
          </a:endParaRPr>
        </a:p>
        <a:p>
          <a:r>
            <a:rPr lang="ja-JP" altLang="ja-JP" sz="1100">
              <a:solidFill>
                <a:schemeClr val="dk1"/>
              </a:solidFill>
              <a:effectLst/>
              <a:latin typeface="+mn-lt"/>
              <a:ea typeface="+mn-ea"/>
              <a:cs typeface="+mn-cs"/>
            </a:rPr>
            <a:t>学校施設の中には、増築や大規模改造などを行っている施設があることから、減価償却率が類似団体平均値より低い傾向となっていると考えられる。また老朽化が進む学校施設については、今後長寿命化等を行うなど、学校施設の老朽化対策に取り組んでいくことが想定される。</a:t>
          </a:r>
          <a:endParaRPr lang="ja-JP" altLang="ja-JP" sz="1400">
            <a:effectLst/>
          </a:endParaRPr>
        </a:p>
        <a:p>
          <a:r>
            <a:rPr lang="ja-JP" altLang="ja-JP" sz="1100">
              <a:solidFill>
                <a:schemeClr val="dk1"/>
              </a:solidFill>
              <a:effectLst/>
              <a:latin typeface="+mn-lt"/>
              <a:ea typeface="+mn-ea"/>
              <a:cs typeface="+mn-cs"/>
            </a:rPr>
            <a:t>児童館については、公共施設等総合管理計画実施計画に基づき、平成３０年度に建物を売却予定としている一方、児童館としての機能は、民間施設に移転することで、市民への影響を最小限としている。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69,227
68,949
294.65
28,059,269
27,223,735
801,484
15,104,384
26,227,071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69" name="円/楕円 68"/>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31132</xdr:rowOff>
    </xdr:from>
    <xdr:ext cx="405111" cy="259045"/>
    <xdr:sp macro="" textlink="">
      <xdr:nvSpPr>
        <xdr:cNvPr id="70" name="【図書館】&#10;有形固定資産減価償却率該当値テキスト"/>
        <xdr:cNvSpPr txBox="1"/>
      </xdr:nvSpPr>
      <xdr:spPr>
        <a:xfrm>
          <a:off x="47244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44450</xdr:rowOff>
    </xdr:from>
    <xdr:to>
      <xdr:col>5</xdr:col>
      <xdr:colOff>409575</xdr:colOff>
      <xdr:row>36</xdr:row>
      <xdr:rowOff>146050</xdr:rowOff>
    </xdr:to>
    <xdr:sp macro="" textlink="">
      <xdr:nvSpPr>
        <xdr:cNvPr id="71" name="円/楕円 70"/>
        <xdr:cNvSpPr/>
      </xdr:nvSpPr>
      <xdr:spPr>
        <a:xfrm>
          <a:off x="3746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59055</xdr:rowOff>
    </xdr:from>
    <xdr:to>
      <xdr:col>6</xdr:col>
      <xdr:colOff>511175</xdr:colOff>
      <xdr:row>36</xdr:row>
      <xdr:rowOff>95250</xdr:rowOff>
    </xdr:to>
    <xdr:cxnSp macro="">
      <xdr:nvCxnSpPr>
        <xdr:cNvPr id="72" name="直線コネクタ 71"/>
        <xdr:cNvCxnSpPr/>
      </xdr:nvCxnSpPr>
      <xdr:spPr>
        <a:xfrm flipV="1">
          <a:off x="3797300" y="62312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72407</xdr:rowOff>
    </xdr:from>
    <xdr:ext cx="405111" cy="259045"/>
    <xdr:sp macro="" textlink="">
      <xdr:nvSpPr>
        <xdr:cNvPr id="73"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162577</xdr:rowOff>
    </xdr:from>
    <xdr:ext cx="405111" cy="259045"/>
    <xdr:sp macro="" textlink="">
      <xdr:nvSpPr>
        <xdr:cNvPr id="74" name="n_1mainValue【図書館】&#10;有形固定資産減価償却率"/>
        <xdr:cNvSpPr txBox="1"/>
      </xdr:nvSpPr>
      <xdr:spPr>
        <a:xfrm>
          <a:off x="3582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6350</xdr:rowOff>
    </xdr:from>
    <xdr:to>
      <xdr:col>15</xdr:col>
      <xdr:colOff>231775</xdr:colOff>
      <xdr:row>37</xdr:row>
      <xdr:rowOff>107950</xdr:rowOff>
    </xdr:to>
    <xdr:sp macro="" textlink="">
      <xdr:nvSpPr>
        <xdr:cNvPr id="111" name="円/楕円 110"/>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29227</xdr:rowOff>
    </xdr:from>
    <xdr:ext cx="469744" cy="259045"/>
    <xdr:sp macro="" textlink="">
      <xdr:nvSpPr>
        <xdr:cNvPr id="112" name="【図書館】&#10;一人当たり面積該当値テキスト"/>
        <xdr:cNvSpPr txBox="1"/>
      </xdr:nvSpPr>
      <xdr:spPr>
        <a:xfrm>
          <a:off x="105664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6350</xdr:rowOff>
    </xdr:from>
    <xdr:to>
      <xdr:col>14</xdr:col>
      <xdr:colOff>79375</xdr:colOff>
      <xdr:row>37</xdr:row>
      <xdr:rowOff>107950</xdr:rowOff>
    </xdr:to>
    <xdr:sp macro="" textlink="">
      <xdr:nvSpPr>
        <xdr:cNvPr id="113" name="円/楕円 112"/>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57150</xdr:rowOff>
    </xdr:from>
    <xdr:to>
      <xdr:col>15</xdr:col>
      <xdr:colOff>180975</xdr:colOff>
      <xdr:row>37</xdr:row>
      <xdr:rowOff>57150</xdr:rowOff>
    </xdr:to>
    <xdr:cxnSp macro="">
      <xdr:nvCxnSpPr>
        <xdr:cNvPr id="114" name="直線コネクタ 113"/>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5"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124477</xdr:rowOff>
    </xdr:from>
    <xdr:ext cx="469744" cy="259045"/>
    <xdr:sp macro="" textlink="">
      <xdr:nvSpPr>
        <xdr:cNvPr id="116"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45"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71120</xdr:rowOff>
    </xdr:from>
    <xdr:to>
      <xdr:col>6</xdr:col>
      <xdr:colOff>561975</xdr:colOff>
      <xdr:row>57</xdr:row>
      <xdr:rowOff>1270</xdr:rowOff>
    </xdr:to>
    <xdr:sp macro="" textlink="">
      <xdr:nvSpPr>
        <xdr:cNvPr id="153" name="円/楕円 152"/>
        <xdr:cNvSpPr/>
      </xdr:nvSpPr>
      <xdr:spPr>
        <a:xfrm>
          <a:off x="4584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93997</xdr:rowOff>
    </xdr:from>
    <xdr:ext cx="405111" cy="259045"/>
    <xdr:sp macro="" textlink="">
      <xdr:nvSpPr>
        <xdr:cNvPr id="154" name="【体育館・プール】&#10;有形固定資産減価償却率該当値テキスト"/>
        <xdr:cNvSpPr txBox="1"/>
      </xdr:nvSpPr>
      <xdr:spPr>
        <a:xfrm>
          <a:off x="4724400"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105410</xdr:rowOff>
    </xdr:from>
    <xdr:to>
      <xdr:col>5</xdr:col>
      <xdr:colOff>409575</xdr:colOff>
      <xdr:row>57</xdr:row>
      <xdr:rowOff>35560</xdr:rowOff>
    </xdr:to>
    <xdr:sp macro="" textlink="">
      <xdr:nvSpPr>
        <xdr:cNvPr id="155" name="円/楕円 154"/>
        <xdr:cNvSpPr/>
      </xdr:nvSpPr>
      <xdr:spPr>
        <a:xfrm>
          <a:off x="3746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121920</xdr:rowOff>
    </xdr:from>
    <xdr:to>
      <xdr:col>6</xdr:col>
      <xdr:colOff>511175</xdr:colOff>
      <xdr:row>56</xdr:row>
      <xdr:rowOff>156210</xdr:rowOff>
    </xdr:to>
    <xdr:cxnSp macro="">
      <xdr:nvCxnSpPr>
        <xdr:cNvPr id="156" name="直線コネクタ 155"/>
        <xdr:cNvCxnSpPr/>
      </xdr:nvCxnSpPr>
      <xdr:spPr>
        <a:xfrm flipV="1">
          <a:off x="3797300" y="97231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72407</xdr:rowOff>
    </xdr:from>
    <xdr:ext cx="405111" cy="259045"/>
    <xdr:sp macro="" textlink="">
      <xdr:nvSpPr>
        <xdr:cNvPr id="157"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52087</xdr:rowOff>
    </xdr:from>
    <xdr:ext cx="405111" cy="259045"/>
    <xdr:sp macro="" textlink="">
      <xdr:nvSpPr>
        <xdr:cNvPr id="158" name="n_1mainValue【体育館・プール】&#10;有形固定資産減価償却率"/>
        <xdr:cNvSpPr txBox="1"/>
      </xdr:nvSpPr>
      <xdr:spPr>
        <a:xfrm>
          <a:off x="3582043"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87"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105410</xdr:rowOff>
    </xdr:from>
    <xdr:to>
      <xdr:col>15</xdr:col>
      <xdr:colOff>231775</xdr:colOff>
      <xdr:row>61</xdr:row>
      <xdr:rowOff>35560</xdr:rowOff>
    </xdr:to>
    <xdr:sp macro="" textlink="">
      <xdr:nvSpPr>
        <xdr:cNvPr id="195" name="円/楕円 194"/>
        <xdr:cNvSpPr/>
      </xdr:nvSpPr>
      <xdr:spPr>
        <a:xfrm>
          <a:off x="10426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128287</xdr:rowOff>
    </xdr:from>
    <xdr:ext cx="469744" cy="259045"/>
    <xdr:sp macro="" textlink="">
      <xdr:nvSpPr>
        <xdr:cNvPr id="196" name="【体育館・プール】&#10;一人当たり面積該当値テキスト"/>
        <xdr:cNvSpPr txBox="1"/>
      </xdr:nvSpPr>
      <xdr:spPr>
        <a:xfrm>
          <a:off x="10566400"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82550</xdr:rowOff>
    </xdr:from>
    <xdr:to>
      <xdr:col>14</xdr:col>
      <xdr:colOff>79375</xdr:colOff>
      <xdr:row>61</xdr:row>
      <xdr:rowOff>12700</xdr:rowOff>
    </xdr:to>
    <xdr:sp macro="" textlink="">
      <xdr:nvSpPr>
        <xdr:cNvPr id="197" name="円/楕円 196"/>
        <xdr:cNvSpPr/>
      </xdr:nvSpPr>
      <xdr:spPr>
        <a:xfrm>
          <a:off x="958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133350</xdr:rowOff>
    </xdr:from>
    <xdr:to>
      <xdr:col>15</xdr:col>
      <xdr:colOff>180975</xdr:colOff>
      <xdr:row>60</xdr:row>
      <xdr:rowOff>156210</xdr:rowOff>
    </xdr:to>
    <xdr:cxnSp macro="">
      <xdr:nvCxnSpPr>
        <xdr:cNvPr id="198" name="直線コネクタ 197"/>
        <xdr:cNvCxnSpPr/>
      </xdr:nvCxnSpPr>
      <xdr:spPr>
        <a:xfrm>
          <a:off x="9639300" y="104203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110507</xdr:rowOff>
    </xdr:from>
    <xdr:ext cx="469744" cy="259045"/>
    <xdr:sp macro="" textlink="">
      <xdr:nvSpPr>
        <xdr:cNvPr id="199"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29227</xdr:rowOff>
    </xdr:from>
    <xdr:ext cx="469744" cy="259045"/>
    <xdr:sp macro="" textlink="">
      <xdr:nvSpPr>
        <xdr:cNvPr id="200" name="n_1mainValue【体育館・プール】&#10;一人当たり面積"/>
        <xdr:cNvSpPr txBox="1"/>
      </xdr:nvSpPr>
      <xdr:spPr>
        <a:xfrm>
          <a:off x="93917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82550</xdr:rowOff>
    </xdr:from>
    <xdr:to>
      <xdr:col>6</xdr:col>
      <xdr:colOff>561975</xdr:colOff>
      <xdr:row>78</xdr:row>
      <xdr:rowOff>12700</xdr:rowOff>
    </xdr:to>
    <xdr:sp macro="" textlink="">
      <xdr:nvSpPr>
        <xdr:cNvPr id="238" name="円/楕円 237"/>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35577</xdr:rowOff>
    </xdr:from>
    <xdr:ext cx="469744" cy="259045"/>
    <xdr:sp macro="" textlink="">
      <xdr:nvSpPr>
        <xdr:cNvPr id="239" name="【福祉施設】&#10;有形固定資産減価償却率該当値テキスト"/>
        <xdr:cNvSpPr txBox="1"/>
      </xdr:nvSpPr>
      <xdr:spPr>
        <a:xfrm>
          <a:off x="4724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240" name="円/楕円 239"/>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133350</xdr:rowOff>
    </xdr:from>
    <xdr:to>
      <xdr:col>6</xdr:col>
      <xdr:colOff>511175</xdr:colOff>
      <xdr:row>77</xdr:row>
      <xdr:rowOff>133350</xdr:rowOff>
    </xdr:to>
    <xdr:cxnSp macro="">
      <xdr:nvCxnSpPr>
        <xdr:cNvPr id="241" name="直線コネクタ 240"/>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89552</xdr:rowOff>
    </xdr:from>
    <xdr:ext cx="405111" cy="259045"/>
    <xdr:sp macro="" textlink="">
      <xdr:nvSpPr>
        <xdr:cNvPr id="242"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29227</xdr:rowOff>
    </xdr:from>
    <xdr:ext cx="469744" cy="259045"/>
    <xdr:sp macro="" textlink="">
      <xdr:nvSpPr>
        <xdr:cNvPr id="243"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70"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140463</xdr:rowOff>
    </xdr:from>
    <xdr:to>
      <xdr:col>15</xdr:col>
      <xdr:colOff>231775</xdr:colOff>
      <xdr:row>86</xdr:row>
      <xdr:rowOff>70613</xdr:rowOff>
    </xdr:to>
    <xdr:sp macro="" textlink="">
      <xdr:nvSpPr>
        <xdr:cNvPr id="278" name="円/楕円 277"/>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55390</xdr:rowOff>
    </xdr:from>
    <xdr:ext cx="469744" cy="259045"/>
    <xdr:sp macro="" textlink="">
      <xdr:nvSpPr>
        <xdr:cNvPr id="279" name="【福祉施設】&#10;一人当たり面積該当値テキスト"/>
        <xdr:cNvSpPr txBox="1"/>
      </xdr:nvSpPr>
      <xdr:spPr>
        <a:xfrm>
          <a:off x="105664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140463</xdr:rowOff>
    </xdr:from>
    <xdr:to>
      <xdr:col>14</xdr:col>
      <xdr:colOff>79375</xdr:colOff>
      <xdr:row>86</xdr:row>
      <xdr:rowOff>70613</xdr:rowOff>
    </xdr:to>
    <xdr:sp macro="" textlink="">
      <xdr:nvSpPr>
        <xdr:cNvPr id="280" name="円/楕円 279"/>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19813</xdr:rowOff>
    </xdr:from>
    <xdr:to>
      <xdr:col>15</xdr:col>
      <xdr:colOff>180975</xdr:colOff>
      <xdr:row>86</xdr:row>
      <xdr:rowOff>19813</xdr:rowOff>
    </xdr:to>
    <xdr:cxnSp macro="">
      <xdr:nvCxnSpPr>
        <xdr:cNvPr id="281" name="直線コネクタ 280"/>
        <xdr:cNvCxnSpPr/>
      </xdr:nvCxnSpPr>
      <xdr:spPr>
        <a:xfrm>
          <a:off x="9639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82566</xdr:rowOff>
    </xdr:from>
    <xdr:ext cx="469744" cy="259045"/>
    <xdr:sp macro="" textlink="">
      <xdr:nvSpPr>
        <xdr:cNvPr id="282"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61740</xdr:rowOff>
    </xdr:from>
    <xdr:ext cx="469744" cy="259045"/>
    <xdr:sp macro="" textlink="">
      <xdr:nvSpPr>
        <xdr:cNvPr id="283" name="n_1mainValue【福祉施設】&#10;一人当たり面積"/>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313"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315" name="フローチャート : 判断 314"/>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40639</xdr:rowOff>
    </xdr:from>
    <xdr:to>
      <xdr:col>6</xdr:col>
      <xdr:colOff>561975</xdr:colOff>
      <xdr:row>103</xdr:row>
      <xdr:rowOff>142239</xdr:rowOff>
    </xdr:to>
    <xdr:sp macro="" textlink="">
      <xdr:nvSpPr>
        <xdr:cNvPr id="321" name="円/楕円 320"/>
        <xdr:cNvSpPr/>
      </xdr:nvSpPr>
      <xdr:spPr>
        <a:xfrm>
          <a:off x="4584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63516</xdr:rowOff>
    </xdr:from>
    <xdr:ext cx="405111" cy="259045"/>
    <xdr:sp macro="" textlink="">
      <xdr:nvSpPr>
        <xdr:cNvPr id="322" name="【市民会館】&#10;有形固定資産減価償却率該当値テキスト"/>
        <xdr:cNvSpPr txBox="1"/>
      </xdr:nvSpPr>
      <xdr:spPr>
        <a:xfrm>
          <a:off x="4724400"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116839</xdr:rowOff>
    </xdr:from>
    <xdr:to>
      <xdr:col>5</xdr:col>
      <xdr:colOff>409575</xdr:colOff>
      <xdr:row>104</xdr:row>
      <xdr:rowOff>46989</xdr:rowOff>
    </xdr:to>
    <xdr:sp macro="" textlink="">
      <xdr:nvSpPr>
        <xdr:cNvPr id="323" name="円/楕円 322"/>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91439</xdr:rowOff>
    </xdr:from>
    <xdr:to>
      <xdr:col>6</xdr:col>
      <xdr:colOff>511175</xdr:colOff>
      <xdr:row>103</xdr:row>
      <xdr:rowOff>167639</xdr:rowOff>
    </xdr:to>
    <xdr:cxnSp macro="">
      <xdr:nvCxnSpPr>
        <xdr:cNvPr id="324" name="直線コネクタ 323"/>
        <xdr:cNvCxnSpPr/>
      </xdr:nvCxnSpPr>
      <xdr:spPr>
        <a:xfrm flipV="1">
          <a:off x="3797300" y="177507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137177</xdr:rowOff>
    </xdr:from>
    <xdr:ext cx="405111" cy="259045"/>
    <xdr:sp macro="" textlink="">
      <xdr:nvSpPr>
        <xdr:cNvPr id="325"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63516</xdr:rowOff>
    </xdr:from>
    <xdr:ext cx="405111" cy="259045"/>
    <xdr:sp macro="" textlink="">
      <xdr:nvSpPr>
        <xdr:cNvPr id="326" name="n_1mainValue【市民会館】&#10;有形固定資産減価償却率"/>
        <xdr:cNvSpPr txBox="1"/>
      </xdr:nvSpPr>
      <xdr:spPr>
        <a:xfrm>
          <a:off x="3582043"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55"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57" name="フローチャート : 判断 356"/>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36830</xdr:rowOff>
    </xdr:from>
    <xdr:to>
      <xdr:col>15</xdr:col>
      <xdr:colOff>231775</xdr:colOff>
      <xdr:row>106</xdr:row>
      <xdr:rowOff>138430</xdr:rowOff>
    </xdr:to>
    <xdr:sp macro="" textlink="">
      <xdr:nvSpPr>
        <xdr:cNvPr id="363" name="円/楕円 362"/>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15257</xdr:rowOff>
    </xdr:from>
    <xdr:ext cx="469744" cy="259045"/>
    <xdr:sp macro="" textlink="">
      <xdr:nvSpPr>
        <xdr:cNvPr id="364" name="【市民会館】&#10;一人当たり面積該当値テキスト"/>
        <xdr:cNvSpPr txBox="1"/>
      </xdr:nvSpPr>
      <xdr:spPr>
        <a:xfrm>
          <a:off x="105664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33020</xdr:rowOff>
    </xdr:from>
    <xdr:to>
      <xdr:col>14</xdr:col>
      <xdr:colOff>79375</xdr:colOff>
      <xdr:row>106</xdr:row>
      <xdr:rowOff>134620</xdr:rowOff>
    </xdr:to>
    <xdr:sp macro="" textlink="">
      <xdr:nvSpPr>
        <xdr:cNvPr id="365" name="円/楕円 364"/>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83820</xdr:rowOff>
    </xdr:from>
    <xdr:to>
      <xdr:col>15</xdr:col>
      <xdr:colOff>180975</xdr:colOff>
      <xdr:row>106</xdr:row>
      <xdr:rowOff>87630</xdr:rowOff>
    </xdr:to>
    <xdr:cxnSp macro="">
      <xdr:nvCxnSpPr>
        <xdr:cNvPr id="366" name="直線コネクタ 365"/>
        <xdr:cNvCxnSpPr/>
      </xdr:nvCxnSpPr>
      <xdr:spPr>
        <a:xfrm>
          <a:off x="9639300" y="18257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109238</xdr:rowOff>
    </xdr:from>
    <xdr:ext cx="469744" cy="259045"/>
    <xdr:sp macro="" textlink="">
      <xdr:nvSpPr>
        <xdr:cNvPr id="36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125747</xdr:rowOff>
    </xdr:from>
    <xdr:ext cx="469744" cy="259045"/>
    <xdr:sp macro="" textlink="">
      <xdr:nvSpPr>
        <xdr:cNvPr id="368"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0" name="直線コネクタ 3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1" name="テキスト ボックス 3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2" name="直線コネクタ 3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3" name="テキスト ボックス 3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4" name="直線コネクタ 3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5" name="テキスト ボックス 3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6" name="直線コネクタ 3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7" name="テキスト ボックス 38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91" name="直線コネクタ 390"/>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92"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93" name="直線コネクタ 392"/>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94"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95" name="直線コネクタ 394"/>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96"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97" name="フローチャート : 判断 396"/>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98" name="フローチャート : 判断 397"/>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25400</xdr:rowOff>
    </xdr:from>
    <xdr:to>
      <xdr:col>23</xdr:col>
      <xdr:colOff>568325</xdr:colOff>
      <xdr:row>36</xdr:row>
      <xdr:rowOff>127000</xdr:rowOff>
    </xdr:to>
    <xdr:sp macro="" textlink="">
      <xdr:nvSpPr>
        <xdr:cNvPr id="404" name="円/楕円 403"/>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48277</xdr:rowOff>
    </xdr:from>
    <xdr:ext cx="405111" cy="259045"/>
    <xdr:sp macro="" textlink="">
      <xdr:nvSpPr>
        <xdr:cNvPr id="405" name="【一般廃棄物処理施設】&#10;有形固定資産減価償却率該当値テキスト"/>
        <xdr:cNvSpPr txBox="1"/>
      </xdr:nvSpPr>
      <xdr:spPr>
        <a:xfrm>
          <a:off x="164084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155702</xdr:rowOff>
    </xdr:from>
    <xdr:to>
      <xdr:col>22</xdr:col>
      <xdr:colOff>415925</xdr:colOff>
      <xdr:row>36</xdr:row>
      <xdr:rowOff>85852</xdr:rowOff>
    </xdr:to>
    <xdr:sp macro="" textlink="">
      <xdr:nvSpPr>
        <xdr:cNvPr id="406" name="円/楕円 405"/>
        <xdr:cNvSpPr/>
      </xdr:nvSpPr>
      <xdr:spPr>
        <a:xfrm>
          <a:off x="15430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35052</xdr:rowOff>
    </xdr:from>
    <xdr:to>
      <xdr:col>23</xdr:col>
      <xdr:colOff>517525</xdr:colOff>
      <xdr:row>36</xdr:row>
      <xdr:rowOff>76200</xdr:rowOff>
    </xdr:to>
    <xdr:cxnSp macro="">
      <xdr:nvCxnSpPr>
        <xdr:cNvPr id="407" name="直線コネクタ 406"/>
        <xdr:cNvCxnSpPr/>
      </xdr:nvCxnSpPr>
      <xdr:spPr>
        <a:xfrm>
          <a:off x="15481300" y="62072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156989</xdr:rowOff>
    </xdr:from>
    <xdr:ext cx="405111" cy="259045"/>
    <xdr:sp macro="" textlink="">
      <xdr:nvSpPr>
        <xdr:cNvPr id="408" name="n_1aveValue【一般廃棄物処理施設】&#10;有形固定資産減価償却率"/>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102379</xdr:rowOff>
    </xdr:from>
    <xdr:ext cx="405111" cy="259045"/>
    <xdr:sp macro="" textlink="">
      <xdr:nvSpPr>
        <xdr:cNvPr id="409" name="n_1mainValue【一般廃棄物処理施設】&#10;有形固定資産減価償却率"/>
        <xdr:cNvSpPr txBox="1"/>
      </xdr:nvSpPr>
      <xdr:spPr>
        <a:xfrm>
          <a:off x="15266043"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1" name="テキスト ボックス 4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3" name="テキスト ボックス 42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7" name="テキスト ボックス 4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9" name="テキスト ボックス 4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33" name="直線コネクタ 432"/>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34"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35" name="直線コネクタ 434"/>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36"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37" name="直線コネクタ 436"/>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41290</xdr:rowOff>
    </xdr:from>
    <xdr:ext cx="534377" cy="259045"/>
    <xdr:sp macro="" textlink="">
      <xdr:nvSpPr>
        <xdr:cNvPr id="438" name="【一般廃棄物処理施設】&#10;一人当たり有形固定資産（償却資産）額平均値テキスト"/>
        <xdr:cNvSpPr txBox="1"/>
      </xdr:nvSpPr>
      <xdr:spPr>
        <a:xfrm>
          <a:off x="22250400" y="655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39" name="フローチャート : 判断 438"/>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40" name="フローチャート : 判断 439"/>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27853</xdr:rowOff>
    </xdr:from>
    <xdr:to>
      <xdr:col>32</xdr:col>
      <xdr:colOff>238125</xdr:colOff>
      <xdr:row>41</xdr:row>
      <xdr:rowOff>129453</xdr:rowOff>
    </xdr:to>
    <xdr:sp macro="" textlink="">
      <xdr:nvSpPr>
        <xdr:cNvPr id="446" name="円/楕円 445"/>
        <xdr:cNvSpPr/>
      </xdr:nvSpPr>
      <xdr:spPr>
        <a:xfrm>
          <a:off x="22110700" y="70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114230</xdr:rowOff>
    </xdr:from>
    <xdr:ext cx="534377" cy="259045"/>
    <xdr:sp macro="" textlink="">
      <xdr:nvSpPr>
        <xdr:cNvPr id="447" name="【一般廃棄物処理施設】&#10;一人当たり有形固定資産（償却資産）額該当値テキスト"/>
        <xdr:cNvSpPr txBox="1"/>
      </xdr:nvSpPr>
      <xdr:spPr>
        <a:xfrm>
          <a:off x="22250400" y="69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33310</xdr:rowOff>
    </xdr:from>
    <xdr:to>
      <xdr:col>31</xdr:col>
      <xdr:colOff>85725</xdr:colOff>
      <xdr:row>41</xdr:row>
      <xdr:rowOff>134910</xdr:rowOff>
    </xdr:to>
    <xdr:sp macro="" textlink="">
      <xdr:nvSpPr>
        <xdr:cNvPr id="448" name="円/楕円 447"/>
        <xdr:cNvSpPr/>
      </xdr:nvSpPr>
      <xdr:spPr>
        <a:xfrm>
          <a:off x="21272500" y="70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78653</xdr:rowOff>
    </xdr:from>
    <xdr:to>
      <xdr:col>32</xdr:col>
      <xdr:colOff>187325</xdr:colOff>
      <xdr:row>41</xdr:row>
      <xdr:rowOff>84110</xdr:rowOff>
    </xdr:to>
    <xdr:cxnSp macro="">
      <xdr:nvCxnSpPr>
        <xdr:cNvPr id="449" name="直線コネクタ 448"/>
        <xdr:cNvCxnSpPr/>
      </xdr:nvCxnSpPr>
      <xdr:spPr>
        <a:xfrm flipV="1">
          <a:off x="21323300" y="7108103"/>
          <a:ext cx="8382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165983</xdr:rowOff>
    </xdr:from>
    <xdr:ext cx="534377" cy="259045"/>
    <xdr:sp macro="" textlink="">
      <xdr:nvSpPr>
        <xdr:cNvPr id="450"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126037</xdr:rowOff>
    </xdr:from>
    <xdr:ext cx="534377" cy="259045"/>
    <xdr:sp macro="" textlink="">
      <xdr:nvSpPr>
        <xdr:cNvPr id="451" name="n_1mainValue【一般廃棄物処理施設】&#10;一人当たり有形固定資産（償却資産）額"/>
        <xdr:cNvSpPr txBox="1"/>
      </xdr:nvSpPr>
      <xdr:spPr>
        <a:xfrm>
          <a:off x="21043411" y="715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63" name="テキスト ボックス 46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1" name="テキスト ボックス 4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75" name="直線コネクタ 47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7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77" name="直線コネクタ 47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7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79" name="直線コネクタ 47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46372</xdr:rowOff>
    </xdr:from>
    <xdr:ext cx="405111" cy="259045"/>
    <xdr:sp macro="" textlink="">
      <xdr:nvSpPr>
        <xdr:cNvPr id="480" name="【保健センター・保健所】&#10;有形固定資産減価償却率平均値テキスト"/>
        <xdr:cNvSpPr txBox="1"/>
      </xdr:nvSpPr>
      <xdr:spPr>
        <a:xfrm>
          <a:off x="16408400" y="981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81" name="フローチャート : 判断 48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82" name="フローチャート : 判断 48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6350</xdr:rowOff>
    </xdr:from>
    <xdr:to>
      <xdr:col>23</xdr:col>
      <xdr:colOff>568325</xdr:colOff>
      <xdr:row>59</xdr:row>
      <xdr:rowOff>107950</xdr:rowOff>
    </xdr:to>
    <xdr:sp macro="" textlink="">
      <xdr:nvSpPr>
        <xdr:cNvPr id="488" name="円/楕円 487"/>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156227</xdr:rowOff>
    </xdr:from>
    <xdr:ext cx="405111" cy="259045"/>
    <xdr:sp macro="" textlink="">
      <xdr:nvSpPr>
        <xdr:cNvPr id="489" name="【保健センター・保健所】&#10;有形固定資産減価償却率該当値テキスト"/>
        <xdr:cNvSpPr txBox="1"/>
      </xdr:nvSpPr>
      <xdr:spPr>
        <a:xfrm>
          <a:off x="164084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44450</xdr:rowOff>
    </xdr:from>
    <xdr:to>
      <xdr:col>22</xdr:col>
      <xdr:colOff>415925</xdr:colOff>
      <xdr:row>59</xdr:row>
      <xdr:rowOff>146050</xdr:rowOff>
    </xdr:to>
    <xdr:sp macro="" textlink="">
      <xdr:nvSpPr>
        <xdr:cNvPr id="490" name="円/楕円 489"/>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57150</xdr:rowOff>
    </xdr:from>
    <xdr:to>
      <xdr:col>23</xdr:col>
      <xdr:colOff>517525</xdr:colOff>
      <xdr:row>59</xdr:row>
      <xdr:rowOff>95250</xdr:rowOff>
    </xdr:to>
    <xdr:cxnSp macro="">
      <xdr:nvCxnSpPr>
        <xdr:cNvPr id="491" name="直線コネクタ 490"/>
        <xdr:cNvCxnSpPr/>
      </xdr:nvCxnSpPr>
      <xdr:spPr>
        <a:xfrm flipV="1">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156227</xdr:rowOff>
    </xdr:from>
    <xdr:ext cx="405111" cy="259045"/>
    <xdr:sp macro="" textlink="">
      <xdr:nvSpPr>
        <xdr:cNvPr id="492"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162577</xdr:rowOff>
    </xdr:from>
    <xdr:ext cx="405111" cy="259045"/>
    <xdr:sp macro="" textlink="">
      <xdr:nvSpPr>
        <xdr:cNvPr id="493" name="n_1mainValue【保健センター・保健所】&#10;有形固定資産減価償却率"/>
        <xdr:cNvSpPr txBox="1"/>
      </xdr:nvSpPr>
      <xdr:spPr>
        <a:xfrm>
          <a:off x="15266043"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515" name="直線コネクタ 514"/>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16"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17" name="直線コネクタ 516"/>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518"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519" name="直線コネクタ 518"/>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520"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521" name="フローチャート : 判断 520"/>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522" name="フローチャート : 判断 521"/>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154940</xdr:rowOff>
    </xdr:from>
    <xdr:to>
      <xdr:col>32</xdr:col>
      <xdr:colOff>238125</xdr:colOff>
      <xdr:row>59</xdr:row>
      <xdr:rowOff>85090</xdr:rowOff>
    </xdr:to>
    <xdr:sp macro="" textlink="">
      <xdr:nvSpPr>
        <xdr:cNvPr id="528" name="円/楕円 527"/>
        <xdr:cNvSpPr/>
      </xdr:nvSpPr>
      <xdr:spPr>
        <a:xfrm>
          <a:off x="22110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6367</xdr:rowOff>
    </xdr:from>
    <xdr:ext cx="469744" cy="259045"/>
    <xdr:sp macro="" textlink="">
      <xdr:nvSpPr>
        <xdr:cNvPr id="529" name="【保健センター・保健所】&#10;一人当たり面積該当値テキスト"/>
        <xdr:cNvSpPr txBox="1"/>
      </xdr:nvSpPr>
      <xdr:spPr>
        <a:xfrm>
          <a:off x="2225040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154940</xdr:rowOff>
    </xdr:from>
    <xdr:to>
      <xdr:col>31</xdr:col>
      <xdr:colOff>85725</xdr:colOff>
      <xdr:row>59</xdr:row>
      <xdr:rowOff>85090</xdr:rowOff>
    </xdr:to>
    <xdr:sp macro="" textlink="">
      <xdr:nvSpPr>
        <xdr:cNvPr id="530" name="円/楕円 529"/>
        <xdr:cNvSpPr/>
      </xdr:nvSpPr>
      <xdr:spPr>
        <a:xfrm>
          <a:off x="2127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34290</xdr:rowOff>
    </xdr:from>
    <xdr:to>
      <xdr:col>32</xdr:col>
      <xdr:colOff>187325</xdr:colOff>
      <xdr:row>59</xdr:row>
      <xdr:rowOff>34290</xdr:rowOff>
    </xdr:to>
    <xdr:cxnSp macro="">
      <xdr:nvCxnSpPr>
        <xdr:cNvPr id="531" name="直線コネクタ 530"/>
        <xdr:cNvCxnSpPr/>
      </xdr:nvCxnSpPr>
      <xdr:spPr>
        <a:xfrm>
          <a:off x="21323300" y="1014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121937</xdr:rowOff>
    </xdr:from>
    <xdr:ext cx="469744" cy="259045"/>
    <xdr:sp macro="" textlink="">
      <xdr:nvSpPr>
        <xdr:cNvPr id="532" name="n_1aveValue【保健センター・保健所】&#10;一人当たり面積"/>
        <xdr:cNvSpPr txBox="1"/>
      </xdr:nvSpPr>
      <xdr:spPr>
        <a:xfrm>
          <a:off x="210757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101617</xdr:rowOff>
    </xdr:from>
    <xdr:ext cx="469744" cy="259045"/>
    <xdr:sp macro="" textlink="">
      <xdr:nvSpPr>
        <xdr:cNvPr id="533" name="n_1mainValue【保健センター・保健所】&#10;一人当たり面積"/>
        <xdr:cNvSpPr txBox="1"/>
      </xdr:nvSpPr>
      <xdr:spPr>
        <a:xfrm>
          <a:off x="210757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44" name="直線コネクタ 5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45" name="テキスト ボックス 54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6" name="直線コネクタ 5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47" name="テキスト ボックス 5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48" name="直線コネクタ 5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49" name="テキスト ボックス 5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0" name="直線コネクタ 5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1" name="テキスト ボックス 5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2" name="直線コネクタ 5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3" name="テキスト ボックス 5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4" name="直線コネクタ 5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55" name="テキスト ボックス 55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7" name="テキスト ボックス 5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59" name="直線コネクタ 558"/>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60"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61" name="直線コネクタ 560"/>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62"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63" name="直線コネクタ 562"/>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24872</xdr:rowOff>
    </xdr:from>
    <xdr:ext cx="405111" cy="259045"/>
    <xdr:sp macro="" textlink="">
      <xdr:nvSpPr>
        <xdr:cNvPr id="564" name="【消防施設】&#10;有形固定資産減価償却率平均値テキスト"/>
        <xdr:cNvSpPr txBox="1"/>
      </xdr:nvSpPr>
      <xdr:spPr>
        <a:xfrm>
          <a:off x="16408400" y="1374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65" name="フローチャート : 判断 564"/>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66" name="フローチャート : 判断 565"/>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72" name="円/楕円 571"/>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160038</xdr:rowOff>
    </xdr:from>
    <xdr:ext cx="405111" cy="259045"/>
    <xdr:sp macro="" textlink="">
      <xdr:nvSpPr>
        <xdr:cNvPr id="573" name="【消防施設】&#10;有形固定資産減価償却率該当値テキスト"/>
        <xdr:cNvSpPr txBox="1"/>
      </xdr:nvSpPr>
      <xdr:spPr>
        <a:xfrm>
          <a:off x="164084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44450</xdr:rowOff>
    </xdr:from>
    <xdr:to>
      <xdr:col>22</xdr:col>
      <xdr:colOff>415925</xdr:colOff>
      <xdr:row>82</xdr:row>
      <xdr:rowOff>146050</xdr:rowOff>
    </xdr:to>
    <xdr:sp macro="" textlink="">
      <xdr:nvSpPr>
        <xdr:cNvPr id="574" name="円/楕円 573"/>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60961</xdr:rowOff>
    </xdr:from>
    <xdr:to>
      <xdr:col>23</xdr:col>
      <xdr:colOff>517525</xdr:colOff>
      <xdr:row>82</xdr:row>
      <xdr:rowOff>95250</xdr:rowOff>
    </xdr:to>
    <xdr:cxnSp macro="">
      <xdr:nvCxnSpPr>
        <xdr:cNvPr id="575" name="直線コネクタ 574"/>
        <xdr:cNvCxnSpPr/>
      </xdr:nvCxnSpPr>
      <xdr:spPr>
        <a:xfrm flipV="1">
          <a:off x="15481300" y="141198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30315</xdr:rowOff>
    </xdr:from>
    <xdr:ext cx="405111" cy="259045"/>
    <xdr:sp macro="" textlink="">
      <xdr:nvSpPr>
        <xdr:cNvPr id="576"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137177</xdr:rowOff>
    </xdr:from>
    <xdr:ext cx="405111" cy="259045"/>
    <xdr:sp macro="" textlink="">
      <xdr:nvSpPr>
        <xdr:cNvPr id="577" name="n_1mainValue【消防施設】&#10;有形固定資産減価償却率"/>
        <xdr:cNvSpPr txBox="1"/>
      </xdr:nvSpPr>
      <xdr:spPr>
        <a:xfrm>
          <a:off x="15266043"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601" name="直線コネクタ 600"/>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602"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603" name="直線コネクタ 602"/>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04"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05" name="直線コネクタ 60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99077</xdr:rowOff>
    </xdr:from>
    <xdr:ext cx="469744" cy="259045"/>
    <xdr:sp macro="" textlink="">
      <xdr:nvSpPr>
        <xdr:cNvPr id="606" name="【消防施設】&#10;一人当たり面積平均値テキスト"/>
        <xdr:cNvSpPr txBox="1"/>
      </xdr:nvSpPr>
      <xdr:spPr>
        <a:xfrm>
          <a:off x="222504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607" name="フローチャート : 判断 606"/>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608" name="フローチャート : 判断 607"/>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614" name="円/楕円 613"/>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80027</xdr:rowOff>
    </xdr:from>
    <xdr:ext cx="469744" cy="259045"/>
    <xdr:sp macro="" textlink="">
      <xdr:nvSpPr>
        <xdr:cNvPr id="615" name="【消防施設】&#10;一人当たり面積該当値テキスト"/>
        <xdr:cNvSpPr txBox="1"/>
      </xdr:nvSpPr>
      <xdr:spPr>
        <a:xfrm>
          <a:off x="222504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616" name="円/楕円 615"/>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152400</xdr:rowOff>
    </xdr:from>
    <xdr:to>
      <xdr:col>32</xdr:col>
      <xdr:colOff>187325</xdr:colOff>
      <xdr:row>82</xdr:row>
      <xdr:rowOff>152400</xdr:rowOff>
    </xdr:to>
    <xdr:cxnSp macro="">
      <xdr:nvCxnSpPr>
        <xdr:cNvPr id="617" name="直線コネクタ 616"/>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111777</xdr:rowOff>
    </xdr:from>
    <xdr:ext cx="469744" cy="259045"/>
    <xdr:sp macro="" textlink="">
      <xdr:nvSpPr>
        <xdr:cNvPr id="618"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48277</xdr:rowOff>
    </xdr:from>
    <xdr:ext cx="469744" cy="259045"/>
    <xdr:sp macro="" textlink="">
      <xdr:nvSpPr>
        <xdr:cNvPr id="619" name="n_1main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30" name="直線コネクタ 6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31" name="テキスト ボックス 6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32" name="直線コネクタ 6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33" name="テキスト ボックス 6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34" name="直線コネクタ 6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35" name="テキスト ボックス 6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36" name="直線コネクタ 6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37" name="テキスト ボックス 6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38" name="直線コネクタ 6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39" name="テキスト ボックス 6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40" name="直線コネクタ 6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41" name="テキスト ボックス 6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45" name="直線コネクタ 644"/>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46"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47" name="直線コネクタ 64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48"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49" name="直線コネクタ 648"/>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50"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51" name="フローチャート : 判断 650"/>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52" name="フローチャート : 判断 651"/>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658" name="円/楕円 657"/>
        <xdr:cNvSpPr/>
      </xdr:nvSpPr>
      <xdr:spPr>
        <a:xfrm>
          <a:off x="16268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76035</xdr:rowOff>
    </xdr:from>
    <xdr:ext cx="405111" cy="259045"/>
    <xdr:sp macro="" textlink="">
      <xdr:nvSpPr>
        <xdr:cNvPr id="659" name="【庁舎】&#10;有形固定資産減価償却率該当値テキスト"/>
        <xdr:cNvSpPr txBox="1"/>
      </xdr:nvSpPr>
      <xdr:spPr>
        <a:xfrm>
          <a:off x="16408400" y="1756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74386</xdr:rowOff>
    </xdr:from>
    <xdr:to>
      <xdr:col>22</xdr:col>
      <xdr:colOff>415925</xdr:colOff>
      <xdr:row>104</xdr:row>
      <xdr:rowOff>4536</xdr:rowOff>
    </xdr:to>
    <xdr:sp macro="" textlink="">
      <xdr:nvSpPr>
        <xdr:cNvPr id="660" name="円/楕円 659"/>
        <xdr:cNvSpPr/>
      </xdr:nvSpPr>
      <xdr:spPr>
        <a:xfrm>
          <a:off x="15430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103958</xdr:rowOff>
    </xdr:from>
    <xdr:to>
      <xdr:col>23</xdr:col>
      <xdr:colOff>517525</xdr:colOff>
      <xdr:row>103</xdr:row>
      <xdr:rowOff>125186</xdr:rowOff>
    </xdr:to>
    <xdr:cxnSp macro="">
      <xdr:nvCxnSpPr>
        <xdr:cNvPr id="661" name="直線コネクタ 660"/>
        <xdr:cNvCxnSpPr/>
      </xdr:nvCxnSpPr>
      <xdr:spPr>
        <a:xfrm flipV="1">
          <a:off x="15481300" y="1776330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136996</xdr:rowOff>
    </xdr:from>
    <xdr:ext cx="405111" cy="259045"/>
    <xdr:sp macro="" textlink="">
      <xdr:nvSpPr>
        <xdr:cNvPr id="662"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167113</xdr:rowOff>
    </xdr:from>
    <xdr:ext cx="405111" cy="259045"/>
    <xdr:sp macro="" textlink="">
      <xdr:nvSpPr>
        <xdr:cNvPr id="663" name="n_1mainValue【庁舎】&#10;有形固定資産減価償却率"/>
        <xdr:cNvSpPr txBox="1"/>
      </xdr:nvSpPr>
      <xdr:spPr>
        <a:xfrm>
          <a:off x="15266043"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87" name="直線コネクタ 686"/>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88"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89" name="直線コネクタ 68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90"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91" name="直線コネクタ 69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692"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93" name="フローチャート : 判断 692"/>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94" name="フローチャート : 判断 69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17780</xdr:rowOff>
    </xdr:from>
    <xdr:to>
      <xdr:col>32</xdr:col>
      <xdr:colOff>238125</xdr:colOff>
      <xdr:row>105</xdr:row>
      <xdr:rowOff>119380</xdr:rowOff>
    </xdr:to>
    <xdr:sp macro="" textlink="">
      <xdr:nvSpPr>
        <xdr:cNvPr id="700" name="円/楕円 699"/>
        <xdr:cNvSpPr/>
      </xdr:nvSpPr>
      <xdr:spPr>
        <a:xfrm>
          <a:off x="22110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167657</xdr:rowOff>
    </xdr:from>
    <xdr:ext cx="469744" cy="259045"/>
    <xdr:sp macro="" textlink="">
      <xdr:nvSpPr>
        <xdr:cNvPr id="701" name="【庁舎】&#10;一人当たり面積該当値テキスト"/>
        <xdr:cNvSpPr txBox="1"/>
      </xdr:nvSpPr>
      <xdr:spPr>
        <a:xfrm>
          <a:off x="22250400"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25400</xdr:rowOff>
    </xdr:from>
    <xdr:to>
      <xdr:col>31</xdr:col>
      <xdr:colOff>85725</xdr:colOff>
      <xdr:row>105</xdr:row>
      <xdr:rowOff>127000</xdr:rowOff>
    </xdr:to>
    <xdr:sp macro="" textlink="">
      <xdr:nvSpPr>
        <xdr:cNvPr id="702" name="円/楕円 701"/>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68580</xdr:rowOff>
    </xdr:from>
    <xdr:to>
      <xdr:col>32</xdr:col>
      <xdr:colOff>187325</xdr:colOff>
      <xdr:row>105</xdr:row>
      <xdr:rowOff>76200</xdr:rowOff>
    </xdr:to>
    <xdr:cxnSp macro="">
      <xdr:nvCxnSpPr>
        <xdr:cNvPr id="703" name="直線コネクタ 702"/>
        <xdr:cNvCxnSpPr/>
      </xdr:nvCxnSpPr>
      <xdr:spPr>
        <a:xfrm flipV="1">
          <a:off x="21323300" y="18070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101616</xdr:rowOff>
    </xdr:from>
    <xdr:ext cx="469744" cy="259045"/>
    <xdr:sp macro="" textlink="">
      <xdr:nvSpPr>
        <xdr:cNvPr id="704"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118127</xdr:rowOff>
    </xdr:from>
    <xdr:ext cx="469744" cy="259045"/>
    <xdr:sp macro="" textlink="">
      <xdr:nvSpPr>
        <xdr:cNvPr id="705" name="n_1mainValue【庁舎】&#10;一人当たり面積"/>
        <xdr:cNvSpPr txBox="1"/>
      </xdr:nvSpPr>
      <xdr:spPr>
        <a:xfrm>
          <a:off x="21075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類似団体と比較して有形固定資産減価償却率が特に低くなっている施設は、公営住宅、学校施設となっており、一方高くなっている施設は、児童館、体育館・プール、福祉施設である。</a:t>
          </a:r>
          <a:endParaRPr lang="ja-JP" altLang="ja-JP" sz="1400">
            <a:effectLst/>
          </a:endParaRPr>
        </a:p>
        <a:p>
          <a:r>
            <a:rPr lang="ja-JP" altLang="ja-JP" sz="1100">
              <a:solidFill>
                <a:schemeClr val="dk1"/>
              </a:solidFill>
              <a:effectLst/>
              <a:latin typeface="+mn-lt"/>
              <a:ea typeface="+mn-ea"/>
              <a:cs typeface="+mn-cs"/>
            </a:rPr>
            <a:t>学校施設の中には、増築や大規模改造などを行っている施設があることから、減価償却率が類似団体平均値より低い傾向となっていると考えられる。また老朽化が進む学校施設については、今後長寿命化等を行うなど、学校施設の老朽化対策に取り組んでいくことが想定される。</a:t>
          </a:r>
          <a:endParaRPr lang="ja-JP" altLang="ja-JP" sz="1400">
            <a:effectLst/>
          </a:endParaRPr>
        </a:p>
        <a:p>
          <a:r>
            <a:rPr lang="ja-JP" altLang="ja-JP" sz="1100">
              <a:solidFill>
                <a:schemeClr val="dk1"/>
              </a:solidFill>
              <a:effectLst/>
              <a:latin typeface="+mn-lt"/>
              <a:ea typeface="+mn-ea"/>
              <a:cs typeface="+mn-cs"/>
            </a:rPr>
            <a:t>児童館については、公共施設等総合管理計画実施計画に基づき、平成３０年度に建物を売却予定としている一方、児童館としての機能は、民間施設に移転することで、市民への影響を最小限としている。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69,227
68,949
294.65
28,059,269
27,223,735
801,484
15,104,384
26,227,071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収入については景気回復の影響から市税が増加している。しかし、需要面では高齢者福祉費等が増加していることから、財政力指数としてはほぼ横ばいの状況となっている。今後については、高齢化による需要増加の影響から財政力指数については低下していくものと考えられ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97790</xdr:rowOff>
    </xdr:from>
    <xdr:to>
      <xdr:col>7</xdr:col>
      <xdr:colOff>152400</xdr:colOff>
      <xdr:row>42</xdr:row>
      <xdr:rowOff>121920</xdr:rowOff>
    </xdr:to>
    <xdr:cxnSp macro="">
      <xdr:nvCxnSpPr>
        <xdr:cNvPr id="66" name="直線コネクタ 65"/>
        <xdr:cNvCxnSpPr/>
      </xdr:nvCxnSpPr>
      <xdr:spPr>
        <a:xfrm flipV="1">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121920</xdr:rowOff>
    </xdr:from>
    <xdr:to>
      <xdr:col>6</xdr:col>
      <xdr:colOff>0</xdr:colOff>
      <xdr:row>42</xdr:row>
      <xdr:rowOff>121920</xdr:rowOff>
    </xdr:to>
    <xdr:cxnSp macro="">
      <xdr:nvCxnSpPr>
        <xdr:cNvPr id="69" name="直線コネクタ 68"/>
        <xdr:cNvCxnSpPr/>
      </xdr:nvCxnSpPr>
      <xdr:spPr>
        <a:xfrm>
          <a:off x="3225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42</xdr:row>
      <xdr:rowOff>121920</xdr:rowOff>
    </xdr:to>
    <xdr:cxnSp macro="">
      <xdr:nvCxnSpPr>
        <xdr:cNvPr id="72" name="直線コネクタ 71"/>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73660</xdr:rowOff>
    </xdr:from>
    <xdr:to>
      <xdr:col>3</xdr:col>
      <xdr:colOff>279400</xdr:colOff>
      <xdr:row>42</xdr:row>
      <xdr:rowOff>121920</xdr:rowOff>
    </xdr:to>
    <xdr:cxnSp macro="">
      <xdr:nvCxnSpPr>
        <xdr:cNvPr id="75" name="直線コネクタ 74"/>
        <xdr:cNvCxnSpPr/>
      </xdr:nvCxnSpPr>
      <xdr:spPr>
        <a:xfrm>
          <a:off x="1447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46990</xdr:rowOff>
    </xdr:from>
    <xdr:to>
      <xdr:col>7</xdr:col>
      <xdr:colOff>203200</xdr:colOff>
      <xdr:row>42</xdr:row>
      <xdr:rowOff>148590</xdr:rowOff>
    </xdr:to>
    <xdr:sp macro="" textlink="">
      <xdr:nvSpPr>
        <xdr:cNvPr id="85" name="円/楕円 84"/>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19067</xdr:rowOff>
    </xdr:from>
    <xdr:ext cx="762000" cy="259045"/>
    <xdr:sp macro="" textlink="">
      <xdr:nvSpPr>
        <xdr:cNvPr id="86" name="財政力該当値テキスト"/>
        <xdr:cNvSpPr txBox="1"/>
      </xdr:nvSpPr>
      <xdr:spPr>
        <a:xfrm>
          <a:off x="5041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71120</xdr:rowOff>
    </xdr:from>
    <xdr:to>
      <xdr:col>6</xdr:col>
      <xdr:colOff>50800</xdr:colOff>
      <xdr:row>43</xdr:row>
      <xdr:rowOff>1270</xdr:rowOff>
    </xdr:to>
    <xdr:sp macro="" textlink="">
      <xdr:nvSpPr>
        <xdr:cNvPr id="87" name="円/楕円 86"/>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157497</xdr:rowOff>
    </xdr:from>
    <xdr:ext cx="736600" cy="259045"/>
    <xdr:sp macro="" textlink="">
      <xdr:nvSpPr>
        <xdr:cNvPr id="88" name="テキスト ボックス 87"/>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9" name="円/楕円 88"/>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157497</xdr:rowOff>
    </xdr:from>
    <xdr:ext cx="762000" cy="259045"/>
    <xdr:sp macro="" textlink="">
      <xdr:nvSpPr>
        <xdr:cNvPr id="90" name="テキスト ボックス 89"/>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91" name="円/楕円 90"/>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157497</xdr:rowOff>
    </xdr:from>
    <xdr:ext cx="762000" cy="259045"/>
    <xdr:sp macro="" textlink="">
      <xdr:nvSpPr>
        <xdr:cNvPr id="92" name="テキスト ボックス 91"/>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22860</xdr:rowOff>
    </xdr:from>
    <xdr:to>
      <xdr:col>2</xdr:col>
      <xdr:colOff>127000</xdr:colOff>
      <xdr:row>42</xdr:row>
      <xdr:rowOff>124460</xdr:rowOff>
    </xdr:to>
    <xdr:sp macro="" textlink="">
      <xdr:nvSpPr>
        <xdr:cNvPr id="93" name="円/楕円 92"/>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109237</xdr:rowOff>
    </xdr:from>
    <xdr:ext cx="762000" cy="259045"/>
    <xdr:sp macro="" textlink="">
      <xdr:nvSpPr>
        <xdr:cNvPr id="94" name="テキスト ボックス 93"/>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入面では、市税や地方交付税が増加しているものの、地方消費税交付金等は減少していることから、経常一般財源総額は前年に比べて減となっている。また、歳出面では職員平均年齢の低下・住宅手当の減額等により人件費は減少しているものの、施設老朽化に伴う維持補修費や高齢化に伴う扶助費の増により経常経費充当一般財源は増加している。結果、経常収支比率は前年度に比べて</a:t>
          </a:r>
          <a:r>
            <a:rPr kumimoji="1" lang="en-US" altLang="ja-JP" sz="1200">
              <a:latin typeface="ＭＳ Ｐゴシック"/>
            </a:rPr>
            <a:t>+</a:t>
          </a:r>
          <a:r>
            <a:rPr kumimoji="1" lang="ja-JP" altLang="en-US" sz="1200">
              <a:latin typeface="ＭＳ Ｐゴシック"/>
            </a:rPr>
            <a:t>１．３％となった。今後も扶助費や大型事業実施に伴う起債償還により公債費の増が見込まれる。恵庭市財政運営の基本指針に基づき、経常収支比率９０．０％以下を維持できるよう実施事業の取捨選択に努めていく。</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8382</xdr:rowOff>
    </xdr:from>
    <xdr:to>
      <xdr:col>7</xdr:col>
      <xdr:colOff>152400</xdr:colOff>
      <xdr:row>61</xdr:row>
      <xdr:rowOff>71120</xdr:rowOff>
    </xdr:to>
    <xdr:cxnSp macro="">
      <xdr:nvCxnSpPr>
        <xdr:cNvPr id="127" name="直線コネクタ 126"/>
        <xdr:cNvCxnSpPr/>
      </xdr:nvCxnSpPr>
      <xdr:spPr>
        <a:xfrm>
          <a:off x="4114800" y="1046683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62</xdr:row>
      <xdr:rowOff>1016</xdr:rowOff>
    </xdr:to>
    <xdr:cxnSp macro="">
      <xdr:nvCxnSpPr>
        <xdr:cNvPr id="130" name="直線コネクタ 129"/>
        <xdr:cNvCxnSpPr/>
      </xdr:nvCxnSpPr>
      <xdr:spPr>
        <a:xfrm flipV="1">
          <a:off x="3225800" y="1046683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62</xdr:row>
      <xdr:rowOff>1016</xdr:rowOff>
    </xdr:to>
    <xdr:cxnSp macro="">
      <xdr:nvCxnSpPr>
        <xdr:cNvPr id="133" name="直線コネクタ 132"/>
        <xdr:cNvCxnSpPr/>
      </xdr:nvCxnSpPr>
      <xdr:spPr>
        <a:xfrm>
          <a:off x="2336800" y="105971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61</xdr:row>
      <xdr:rowOff>138684</xdr:rowOff>
    </xdr:to>
    <xdr:cxnSp macro="">
      <xdr:nvCxnSpPr>
        <xdr:cNvPr id="136" name="直線コネクタ 135"/>
        <xdr:cNvCxnSpPr/>
      </xdr:nvCxnSpPr>
      <xdr:spPr>
        <a:xfrm>
          <a:off x="1447800" y="1057783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46" name="円/楕円 145"/>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36847</xdr:rowOff>
    </xdr:from>
    <xdr:ext cx="762000" cy="259045"/>
    <xdr:sp macro="" textlink="">
      <xdr:nvSpPr>
        <xdr:cNvPr id="147"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129032</xdr:rowOff>
    </xdr:from>
    <xdr:to>
      <xdr:col>6</xdr:col>
      <xdr:colOff>50800</xdr:colOff>
      <xdr:row>61</xdr:row>
      <xdr:rowOff>59182</xdr:rowOff>
    </xdr:to>
    <xdr:sp macro="" textlink="">
      <xdr:nvSpPr>
        <xdr:cNvPr id="148" name="円/楕円 147"/>
        <xdr:cNvSpPr/>
      </xdr:nvSpPr>
      <xdr:spPr>
        <a:xfrm>
          <a:off x="4064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69359</xdr:rowOff>
    </xdr:from>
    <xdr:ext cx="736600" cy="259045"/>
    <xdr:sp macro="" textlink="">
      <xdr:nvSpPr>
        <xdr:cNvPr id="149" name="テキスト ボックス 148"/>
        <xdr:cNvSpPr txBox="1"/>
      </xdr:nvSpPr>
      <xdr:spPr>
        <a:xfrm>
          <a:off x="3733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121666</xdr:rowOff>
    </xdr:from>
    <xdr:to>
      <xdr:col>4</xdr:col>
      <xdr:colOff>533400</xdr:colOff>
      <xdr:row>62</xdr:row>
      <xdr:rowOff>51816</xdr:rowOff>
    </xdr:to>
    <xdr:sp macro="" textlink="">
      <xdr:nvSpPr>
        <xdr:cNvPr id="150" name="円/楕円 149"/>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51" name="テキスト ボックス 150"/>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2" name="円/楕円 151"/>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53" name="テキスト ボックス 152"/>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4" name="円/楕円 153"/>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154957</xdr:rowOff>
    </xdr:from>
    <xdr:ext cx="762000" cy="259045"/>
    <xdr:sp macro="" textlink="">
      <xdr:nvSpPr>
        <xdr:cNvPr id="155" name="テキスト ボックス 154"/>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や職員平均年齢の低下により人件費は減少傾向にあるものの、近年のＰＰＰ推進の影響による指定管理者制度の導入、臨時職員の増により物件費は増加した。今後、平成３１年１０月に消費増税が控えており、さらなる支出の増が見込まれるものの、行政改革で無駄を削減し、必要性の高い事業を実施することで歳出抑制に努め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44714</xdr:rowOff>
    </xdr:from>
    <xdr:to>
      <xdr:col>7</xdr:col>
      <xdr:colOff>152400</xdr:colOff>
      <xdr:row>85</xdr:row>
      <xdr:rowOff>77074</xdr:rowOff>
    </xdr:to>
    <xdr:cxnSp macro="">
      <xdr:nvCxnSpPr>
        <xdr:cNvPr id="190" name="直線コネクタ 189"/>
        <xdr:cNvCxnSpPr/>
      </xdr:nvCxnSpPr>
      <xdr:spPr>
        <a:xfrm>
          <a:off x="4114800" y="14617964"/>
          <a:ext cx="838200" cy="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24284</xdr:rowOff>
    </xdr:from>
    <xdr:to>
      <xdr:col>6</xdr:col>
      <xdr:colOff>0</xdr:colOff>
      <xdr:row>85</xdr:row>
      <xdr:rowOff>44714</xdr:rowOff>
    </xdr:to>
    <xdr:cxnSp macro="">
      <xdr:nvCxnSpPr>
        <xdr:cNvPr id="193" name="直線コネクタ 192"/>
        <xdr:cNvCxnSpPr/>
      </xdr:nvCxnSpPr>
      <xdr:spPr>
        <a:xfrm>
          <a:off x="3225800" y="14597534"/>
          <a:ext cx="889000" cy="2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145690</xdr:rowOff>
    </xdr:from>
    <xdr:to>
      <xdr:col>4</xdr:col>
      <xdr:colOff>482600</xdr:colOff>
      <xdr:row>85</xdr:row>
      <xdr:rowOff>24284</xdr:rowOff>
    </xdr:to>
    <xdr:cxnSp macro="">
      <xdr:nvCxnSpPr>
        <xdr:cNvPr id="196" name="直線コネクタ 195"/>
        <xdr:cNvCxnSpPr/>
      </xdr:nvCxnSpPr>
      <xdr:spPr>
        <a:xfrm>
          <a:off x="2336800" y="14547490"/>
          <a:ext cx="889000" cy="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145690</xdr:rowOff>
    </xdr:from>
    <xdr:to>
      <xdr:col>3</xdr:col>
      <xdr:colOff>279400</xdr:colOff>
      <xdr:row>84</xdr:row>
      <xdr:rowOff>156615</xdr:rowOff>
    </xdr:to>
    <xdr:cxnSp macro="">
      <xdr:nvCxnSpPr>
        <xdr:cNvPr id="199" name="直線コネクタ 198"/>
        <xdr:cNvCxnSpPr/>
      </xdr:nvCxnSpPr>
      <xdr:spPr>
        <a:xfrm flipV="1">
          <a:off x="1447800" y="14547490"/>
          <a:ext cx="8890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26274</xdr:rowOff>
    </xdr:from>
    <xdr:to>
      <xdr:col>7</xdr:col>
      <xdr:colOff>203200</xdr:colOff>
      <xdr:row>85</xdr:row>
      <xdr:rowOff>127874</xdr:rowOff>
    </xdr:to>
    <xdr:sp macro="" textlink="">
      <xdr:nvSpPr>
        <xdr:cNvPr id="209" name="円/楕円 208"/>
        <xdr:cNvSpPr/>
      </xdr:nvSpPr>
      <xdr:spPr>
        <a:xfrm>
          <a:off x="4902200" y="145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169801</xdr:rowOff>
    </xdr:from>
    <xdr:ext cx="762000" cy="259045"/>
    <xdr:sp macro="" textlink="">
      <xdr:nvSpPr>
        <xdr:cNvPr id="210" name="人件費・物件費等の状況該当値テキスト"/>
        <xdr:cNvSpPr txBox="1"/>
      </xdr:nvSpPr>
      <xdr:spPr>
        <a:xfrm>
          <a:off x="5041900" y="145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123,381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165364</xdr:rowOff>
    </xdr:from>
    <xdr:to>
      <xdr:col>6</xdr:col>
      <xdr:colOff>50800</xdr:colOff>
      <xdr:row>85</xdr:row>
      <xdr:rowOff>95514</xdr:rowOff>
    </xdr:to>
    <xdr:sp macro="" textlink="">
      <xdr:nvSpPr>
        <xdr:cNvPr id="211" name="円/楕円 210"/>
        <xdr:cNvSpPr/>
      </xdr:nvSpPr>
      <xdr:spPr>
        <a:xfrm>
          <a:off x="4064000" y="145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80291</xdr:rowOff>
    </xdr:from>
    <xdr:ext cx="736600" cy="259045"/>
    <xdr:sp macro="" textlink="">
      <xdr:nvSpPr>
        <xdr:cNvPr id="212" name="テキスト ボックス 211"/>
        <xdr:cNvSpPr txBox="1"/>
      </xdr:nvSpPr>
      <xdr:spPr>
        <a:xfrm>
          <a:off x="3733800" y="1465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120,967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144934</xdr:rowOff>
    </xdr:from>
    <xdr:to>
      <xdr:col>4</xdr:col>
      <xdr:colOff>533400</xdr:colOff>
      <xdr:row>85</xdr:row>
      <xdr:rowOff>75084</xdr:rowOff>
    </xdr:to>
    <xdr:sp macro="" textlink="">
      <xdr:nvSpPr>
        <xdr:cNvPr id="213" name="円/楕円 212"/>
        <xdr:cNvSpPr/>
      </xdr:nvSpPr>
      <xdr:spPr>
        <a:xfrm>
          <a:off x="3175000" y="145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85261</xdr:rowOff>
    </xdr:from>
    <xdr:ext cx="762000" cy="259045"/>
    <xdr:sp macro="" textlink="">
      <xdr:nvSpPr>
        <xdr:cNvPr id="214" name="テキスト ボックス 213"/>
        <xdr:cNvSpPr txBox="1"/>
      </xdr:nvSpPr>
      <xdr:spPr>
        <a:xfrm>
          <a:off x="2844800" y="1431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119,443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94890</xdr:rowOff>
    </xdr:from>
    <xdr:to>
      <xdr:col>3</xdr:col>
      <xdr:colOff>330200</xdr:colOff>
      <xdr:row>85</xdr:row>
      <xdr:rowOff>25040</xdr:rowOff>
    </xdr:to>
    <xdr:sp macro="" textlink="">
      <xdr:nvSpPr>
        <xdr:cNvPr id="215" name="円/楕円 214"/>
        <xdr:cNvSpPr/>
      </xdr:nvSpPr>
      <xdr:spPr>
        <a:xfrm>
          <a:off x="2286000" y="144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35217</xdr:rowOff>
    </xdr:from>
    <xdr:ext cx="762000" cy="259045"/>
    <xdr:sp macro="" textlink="">
      <xdr:nvSpPr>
        <xdr:cNvPr id="216" name="テキスト ボックス 215"/>
        <xdr:cNvSpPr txBox="1"/>
      </xdr:nvSpPr>
      <xdr:spPr>
        <a:xfrm>
          <a:off x="1955800" y="142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105815</xdr:rowOff>
    </xdr:from>
    <xdr:to>
      <xdr:col>2</xdr:col>
      <xdr:colOff>127000</xdr:colOff>
      <xdr:row>85</xdr:row>
      <xdr:rowOff>35965</xdr:rowOff>
    </xdr:to>
    <xdr:sp macro="" textlink="">
      <xdr:nvSpPr>
        <xdr:cNvPr id="217" name="円/楕円 216"/>
        <xdr:cNvSpPr/>
      </xdr:nvSpPr>
      <xdr:spPr>
        <a:xfrm>
          <a:off x="1397000" y="145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46142</xdr:rowOff>
    </xdr:from>
    <xdr:ext cx="762000" cy="259045"/>
    <xdr:sp macro="" textlink="">
      <xdr:nvSpPr>
        <xdr:cNvPr id="218" name="テキスト ボックス 217"/>
        <xdr:cNvSpPr txBox="1"/>
      </xdr:nvSpPr>
      <xdr:spPr>
        <a:xfrm>
          <a:off x="1066800" y="142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２４年度は東日本大震災における国家公務員給与削減によりラスパイレス指数が１００を大きく上回ったが、平成２５年度より給与の独自削減を行ったことで、減少となった。近年は主査職・課長職昇任年齢の低下により増加傾向にあり、今後は職員平均年齢が上昇していくことから増加が見込ま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157238</xdr:rowOff>
    </xdr:to>
    <xdr:cxnSp macro="">
      <xdr:nvCxnSpPr>
        <xdr:cNvPr id="254" name="直線コネクタ 253"/>
        <xdr:cNvCxnSpPr/>
      </xdr:nvCxnSpPr>
      <xdr:spPr>
        <a:xfrm flipV="1">
          <a:off x="16179800" y="1447860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157238</xdr:rowOff>
    </xdr:to>
    <xdr:cxnSp macro="">
      <xdr:nvCxnSpPr>
        <xdr:cNvPr id="257" name="直線コネクタ 256"/>
        <xdr:cNvCxnSpPr/>
      </xdr:nvCxnSpPr>
      <xdr:spPr>
        <a:xfrm>
          <a:off x="15290800" y="144326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84</xdr:row>
      <xdr:rowOff>30843</xdr:rowOff>
    </xdr:to>
    <xdr:cxnSp macro="">
      <xdr:nvCxnSpPr>
        <xdr:cNvPr id="260" name="直線コネクタ 259"/>
        <xdr:cNvCxnSpPr/>
      </xdr:nvCxnSpPr>
      <xdr:spPr>
        <a:xfrm>
          <a:off x="14401800" y="143407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89</xdr:row>
      <xdr:rowOff>46868</xdr:rowOff>
    </xdr:to>
    <xdr:cxnSp macro="">
      <xdr:nvCxnSpPr>
        <xdr:cNvPr id="263" name="直線コネクタ 262"/>
        <xdr:cNvCxnSpPr/>
      </xdr:nvCxnSpPr>
      <xdr:spPr>
        <a:xfrm flipV="1">
          <a:off x="13512800" y="14340718"/>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3" name="円/楕円 272"/>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169532</xdr:rowOff>
    </xdr:from>
    <xdr:ext cx="762000" cy="259045"/>
    <xdr:sp macro="" textlink="">
      <xdr:nvSpPr>
        <xdr:cNvPr id="274" name="給与水準   （国との比較）該当値テキスト"/>
        <xdr:cNvSpPr txBox="1"/>
      </xdr:nvSpPr>
      <xdr:spPr>
        <a:xfrm>
          <a:off x="17106900" y="1439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75" name="円/楕円 274"/>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76" name="テキスト ボックス 275"/>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77" name="円/楕円 276"/>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78" name="テキスト ボックス 277"/>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79" name="円/楕円 278"/>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0" name="テキスト ボックス 27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1" name="円/楕円 280"/>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2" name="テキスト ボックス 281"/>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退職補充の抑制により、職員数の削減を図ってきた。今後数年は定員管理計画に基づき定員数の現状維持を目指しつつ、年齢構成のバランスを考慮した組織の構築を進めていく。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93239</xdr:rowOff>
    </xdr:from>
    <xdr:to>
      <xdr:col>24</xdr:col>
      <xdr:colOff>558800</xdr:colOff>
      <xdr:row>61</xdr:row>
      <xdr:rowOff>105304</xdr:rowOff>
    </xdr:to>
    <xdr:cxnSp macro="">
      <xdr:nvCxnSpPr>
        <xdr:cNvPr id="317" name="直線コネクタ 316"/>
        <xdr:cNvCxnSpPr/>
      </xdr:nvCxnSpPr>
      <xdr:spPr>
        <a:xfrm>
          <a:off x="16179800" y="1055168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93239</xdr:rowOff>
    </xdr:from>
    <xdr:to>
      <xdr:col>23</xdr:col>
      <xdr:colOff>406400</xdr:colOff>
      <xdr:row>61</xdr:row>
      <xdr:rowOff>113347</xdr:rowOff>
    </xdr:to>
    <xdr:cxnSp macro="">
      <xdr:nvCxnSpPr>
        <xdr:cNvPr id="320" name="直線コネクタ 319"/>
        <xdr:cNvCxnSpPr/>
      </xdr:nvCxnSpPr>
      <xdr:spPr>
        <a:xfrm flipV="1">
          <a:off x="15290800" y="105516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109326</xdr:rowOff>
    </xdr:from>
    <xdr:to>
      <xdr:col>22</xdr:col>
      <xdr:colOff>203200</xdr:colOff>
      <xdr:row>61</xdr:row>
      <xdr:rowOff>113347</xdr:rowOff>
    </xdr:to>
    <xdr:cxnSp macro="">
      <xdr:nvCxnSpPr>
        <xdr:cNvPr id="323" name="直線コネクタ 322"/>
        <xdr:cNvCxnSpPr/>
      </xdr:nvCxnSpPr>
      <xdr:spPr>
        <a:xfrm>
          <a:off x="14401800" y="105677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101282</xdr:rowOff>
    </xdr:from>
    <xdr:to>
      <xdr:col>21</xdr:col>
      <xdr:colOff>0</xdr:colOff>
      <xdr:row>61</xdr:row>
      <xdr:rowOff>109326</xdr:rowOff>
    </xdr:to>
    <xdr:cxnSp macro="">
      <xdr:nvCxnSpPr>
        <xdr:cNvPr id="326" name="直線コネクタ 325"/>
        <xdr:cNvCxnSpPr/>
      </xdr:nvCxnSpPr>
      <xdr:spPr>
        <a:xfrm>
          <a:off x="13512800" y="1055973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54504</xdr:rowOff>
    </xdr:from>
    <xdr:to>
      <xdr:col>24</xdr:col>
      <xdr:colOff>609600</xdr:colOff>
      <xdr:row>61</xdr:row>
      <xdr:rowOff>156104</xdr:rowOff>
    </xdr:to>
    <xdr:sp macro="" textlink="">
      <xdr:nvSpPr>
        <xdr:cNvPr id="336" name="円/楕円 335"/>
        <xdr:cNvSpPr/>
      </xdr:nvSpPr>
      <xdr:spPr>
        <a:xfrm>
          <a:off x="169672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26581</xdr:rowOff>
    </xdr:from>
    <xdr:ext cx="762000" cy="259045"/>
    <xdr:sp macro="" textlink="">
      <xdr:nvSpPr>
        <xdr:cNvPr id="337" name="定員管理の状況該当値テキスト"/>
        <xdr:cNvSpPr txBox="1"/>
      </xdr:nvSpPr>
      <xdr:spPr>
        <a:xfrm>
          <a:off x="17106900" y="1048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42439</xdr:rowOff>
    </xdr:from>
    <xdr:to>
      <xdr:col>23</xdr:col>
      <xdr:colOff>457200</xdr:colOff>
      <xdr:row>61</xdr:row>
      <xdr:rowOff>144039</xdr:rowOff>
    </xdr:to>
    <xdr:sp macro="" textlink="">
      <xdr:nvSpPr>
        <xdr:cNvPr id="338" name="円/楕円 337"/>
        <xdr:cNvSpPr/>
      </xdr:nvSpPr>
      <xdr:spPr>
        <a:xfrm>
          <a:off x="16129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128816</xdr:rowOff>
    </xdr:from>
    <xdr:ext cx="736600" cy="259045"/>
    <xdr:sp macro="" textlink="">
      <xdr:nvSpPr>
        <xdr:cNvPr id="339" name="テキスト ボックス 338"/>
        <xdr:cNvSpPr txBox="1"/>
      </xdr:nvSpPr>
      <xdr:spPr>
        <a:xfrm>
          <a:off x="15798800" y="10587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62547</xdr:rowOff>
    </xdr:from>
    <xdr:to>
      <xdr:col>22</xdr:col>
      <xdr:colOff>254000</xdr:colOff>
      <xdr:row>61</xdr:row>
      <xdr:rowOff>164147</xdr:rowOff>
    </xdr:to>
    <xdr:sp macro="" textlink="">
      <xdr:nvSpPr>
        <xdr:cNvPr id="340" name="円/楕円 339"/>
        <xdr:cNvSpPr/>
      </xdr:nvSpPr>
      <xdr:spPr>
        <a:xfrm>
          <a:off x="15240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2874</xdr:rowOff>
    </xdr:from>
    <xdr:ext cx="762000" cy="259045"/>
    <xdr:sp macro="" textlink="">
      <xdr:nvSpPr>
        <xdr:cNvPr id="341" name="テキスト ボックス 340"/>
        <xdr:cNvSpPr txBox="1"/>
      </xdr:nvSpPr>
      <xdr:spPr>
        <a:xfrm>
          <a:off x="14909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58526</xdr:rowOff>
    </xdr:from>
    <xdr:to>
      <xdr:col>21</xdr:col>
      <xdr:colOff>50800</xdr:colOff>
      <xdr:row>61</xdr:row>
      <xdr:rowOff>160126</xdr:rowOff>
    </xdr:to>
    <xdr:sp macro="" textlink="">
      <xdr:nvSpPr>
        <xdr:cNvPr id="342" name="円/楕円 341"/>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170303</xdr:rowOff>
    </xdr:from>
    <xdr:ext cx="762000" cy="259045"/>
    <xdr:sp macro="" textlink="">
      <xdr:nvSpPr>
        <xdr:cNvPr id="343" name="テキスト ボックス 342"/>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50482</xdr:rowOff>
    </xdr:from>
    <xdr:to>
      <xdr:col>19</xdr:col>
      <xdr:colOff>533400</xdr:colOff>
      <xdr:row>61</xdr:row>
      <xdr:rowOff>152082</xdr:rowOff>
    </xdr:to>
    <xdr:sp macro="" textlink="">
      <xdr:nvSpPr>
        <xdr:cNvPr id="344" name="円/楕円 343"/>
        <xdr:cNvSpPr/>
      </xdr:nvSpPr>
      <xdr:spPr>
        <a:xfrm>
          <a:off x="13462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162259</xdr:rowOff>
    </xdr:from>
    <xdr:ext cx="762000" cy="259045"/>
    <xdr:sp macro="" textlink="">
      <xdr:nvSpPr>
        <xdr:cNvPr id="345" name="テキスト ボックス 344"/>
        <xdr:cNvSpPr txBox="1"/>
      </xdr:nvSpPr>
      <xdr:spPr>
        <a:xfrm>
          <a:off x="13131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標準税収入額等や普通交付税額の増、償還終了・利率見直しによる利息の減などにより、実質公債費比率は前年度比△１．０％となった。しかし、今後は焼却施設整備事業等に伴う起債の元金償還が開始されることから、増加していく見込で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111443</xdr:rowOff>
    </xdr:to>
    <xdr:cxnSp macro="">
      <xdr:nvCxnSpPr>
        <xdr:cNvPr id="375" name="直線コネクタ 374"/>
        <xdr:cNvCxnSpPr/>
      </xdr:nvCxnSpPr>
      <xdr:spPr>
        <a:xfrm flipV="1">
          <a:off x="16179800" y="673766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111443</xdr:rowOff>
    </xdr:from>
    <xdr:to>
      <xdr:col>23</xdr:col>
      <xdr:colOff>406400</xdr:colOff>
      <xdr:row>39</xdr:row>
      <xdr:rowOff>153670</xdr:rowOff>
    </xdr:to>
    <xdr:cxnSp macro="">
      <xdr:nvCxnSpPr>
        <xdr:cNvPr id="378" name="直線コネクタ 377"/>
        <xdr:cNvCxnSpPr/>
      </xdr:nvCxnSpPr>
      <xdr:spPr>
        <a:xfrm flipV="1">
          <a:off x="15290800" y="67979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42545</xdr:rowOff>
    </xdr:to>
    <xdr:cxnSp macro="">
      <xdr:nvCxnSpPr>
        <xdr:cNvPr id="381" name="直線コネクタ 380"/>
        <xdr:cNvCxnSpPr/>
      </xdr:nvCxnSpPr>
      <xdr:spPr>
        <a:xfrm flipV="1">
          <a:off x="14401800" y="68402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42545</xdr:rowOff>
    </xdr:from>
    <xdr:to>
      <xdr:col>21</xdr:col>
      <xdr:colOff>0</xdr:colOff>
      <xdr:row>40</xdr:row>
      <xdr:rowOff>102870</xdr:rowOff>
    </xdr:to>
    <xdr:cxnSp macro="">
      <xdr:nvCxnSpPr>
        <xdr:cNvPr id="384" name="直線コネクタ 383"/>
        <xdr:cNvCxnSpPr/>
      </xdr:nvCxnSpPr>
      <xdr:spPr>
        <a:xfrm flipV="1">
          <a:off x="13512800" y="69005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4" name="円/楕円 393"/>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16845</xdr:rowOff>
    </xdr:from>
    <xdr:ext cx="762000" cy="259045"/>
    <xdr:sp macro="" textlink="">
      <xdr:nvSpPr>
        <xdr:cNvPr id="395"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60643</xdr:rowOff>
    </xdr:from>
    <xdr:to>
      <xdr:col>23</xdr:col>
      <xdr:colOff>457200</xdr:colOff>
      <xdr:row>39</xdr:row>
      <xdr:rowOff>162243</xdr:rowOff>
    </xdr:to>
    <xdr:sp macro="" textlink="">
      <xdr:nvSpPr>
        <xdr:cNvPr id="396" name="円/楕円 395"/>
        <xdr:cNvSpPr/>
      </xdr:nvSpPr>
      <xdr:spPr>
        <a:xfrm>
          <a:off x="16129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97" name="テキスト ボックス 396"/>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8" name="円/楕円 39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9" name="テキスト ボックス 398"/>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163195</xdr:rowOff>
    </xdr:from>
    <xdr:to>
      <xdr:col>21</xdr:col>
      <xdr:colOff>50800</xdr:colOff>
      <xdr:row>40</xdr:row>
      <xdr:rowOff>93345</xdr:rowOff>
    </xdr:to>
    <xdr:sp macro="" textlink="">
      <xdr:nvSpPr>
        <xdr:cNvPr id="400" name="円/楕円 399"/>
        <xdr:cNvSpPr/>
      </xdr:nvSpPr>
      <xdr:spPr>
        <a:xfrm>
          <a:off x="14351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103522</xdr:rowOff>
    </xdr:from>
    <xdr:ext cx="762000" cy="259045"/>
    <xdr:sp macro="" textlink="">
      <xdr:nvSpPr>
        <xdr:cNvPr id="401" name="テキスト ボックス 400"/>
        <xdr:cNvSpPr txBox="1"/>
      </xdr:nvSpPr>
      <xdr:spPr>
        <a:xfrm>
          <a:off x="14020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52070</xdr:rowOff>
    </xdr:from>
    <xdr:to>
      <xdr:col>19</xdr:col>
      <xdr:colOff>533400</xdr:colOff>
      <xdr:row>40</xdr:row>
      <xdr:rowOff>153670</xdr:rowOff>
    </xdr:to>
    <xdr:sp macro="" textlink="">
      <xdr:nvSpPr>
        <xdr:cNvPr id="402" name="円/楕円 401"/>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163847</xdr:rowOff>
    </xdr:from>
    <xdr:ext cx="762000" cy="259045"/>
    <xdr:sp macro="" textlink="">
      <xdr:nvSpPr>
        <xdr:cNvPr id="403" name="テキスト ボックス 40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平成２７年度に第三セクターの恵庭市振興公社の負債を一括償還したこと、債務負担行為に基づく支出予定額や退職手当負担見込額が前年に比べて減少した影響により、将来負担比率は前年度比△７．７％となり、全国平均を上回る状況となった。しかし、今後は焼却施設や花の拠点の整備等の大型事業が実施され地方債残高が増加していく見込であることから、将来負担比率についても上昇していく見込である。歳入の増加も見込めないことから、事業のスクラップアンドビルドを適切に行い、歳出の抑制に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49064</xdr:rowOff>
    </xdr:from>
    <xdr:to>
      <xdr:col>24</xdr:col>
      <xdr:colOff>558800</xdr:colOff>
      <xdr:row>15</xdr:row>
      <xdr:rowOff>110998</xdr:rowOff>
    </xdr:to>
    <xdr:cxnSp macro="">
      <xdr:nvCxnSpPr>
        <xdr:cNvPr id="437" name="直線コネクタ 436"/>
        <xdr:cNvCxnSpPr/>
      </xdr:nvCxnSpPr>
      <xdr:spPr>
        <a:xfrm flipV="1">
          <a:off x="16179800" y="2620814"/>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110998</xdr:rowOff>
    </xdr:from>
    <xdr:to>
      <xdr:col>23</xdr:col>
      <xdr:colOff>406400</xdr:colOff>
      <xdr:row>16</xdr:row>
      <xdr:rowOff>167174</xdr:rowOff>
    </xdr:to>
    <xdr:cxnSp macro="">
      <xdr:nvCxnSpPr>
        <xdr:cNvPr id="440" name="直線コネクタ 439"/>
        <xdr:cNvCxnSpPr/>
      </xdr:nvCxnSpPr>
      <xdr:spPr>
        <a:xfrm flipV="1">
          <a:off x="15290800" y="2682748"/>
          <a:ext cx="889000" cy="2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167174</xdr:rowOff>
    </xdr:from>
    <xdr:to>
      <xdr:col>22</xdr:col>
      <xdr:colOff>203200</xdr:colOff>
      <xdr:row>17</xdr:row>
      <xdr:rowOff>25485</xdr:rowOff>
    </xdr:to>
    <xdr:cxnSp macro="">
      <xdr:nvCxnSpPr>
        <xdr:cNvPr id="443" name="直線コネクタ 442"/>
        <xdr:cNvCxnSpPr/>
      </xdr:nvCxnSpPr>
      <xdr:spPr>
        <a:xfrm flipV="1">
          <a:off x="14401800" y="2910374"/>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25485</xdr:rowOff>
    </xdr:from>
    <xdr:to>
      <xdr:col>21</xdr:col>
      <xdr:colOff>0</xdr:colOff>
      <xdr:row>17</xdr:row>
      <xdr:rowOff>103505</xdr:rowOff>
    </xdr:to>
    <xdr:cxnSp macro="">
      <xdr:nvCxnSpPr>
        <xdr:cNvPr id="446" name="直線コネクタ 445"/>
        <xdr:cNvCxnSpPr/>
      </xdr:nvCxnSpPr>
      <xdr:spPr>
        <a:xfrm flipV="1">
          <a:off x="13512800" y="2940135"/>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169714</xdr:rowOff>
    </xdr:from>
    <xdr:to>
      <xdr:col>24</xdr:col>
      <xdr:colOff>609600</xdr:colOff>
      <xdr:row>15</xdr:row>
      <xdr:rowOff>99864</xdr:rowOff>
    </xdr:to>
    <xdr:sp macro="" textlink="">
      <xdr:nvSpPr>
        <xdr:cNvPr id="456" name="円/楕円 455"/>
        <xdr:cNvSpPr/>
      </xdr:nvSpPr>
      <xdr:spPr>
        <a:xfrm>
          <a:off x="169672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14791</xdr:rowOff>
    </xdr:from>
    <xdr:ext cx="762000" cy="259045"/>
    <xdr:sp macro="" textlink="">
      <xdr:nvSpPr>
        <xdr:cNvPr id="457" name="将来負担の状況該当値テキスト"/>
        <xdr:cNvSpPr txBox="1"/>
      </xdr:nvSpPr>
      <xdr:spPr>
        <a:xfrm>
          <a:off x="17106900" y="241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60198</xdr:rowOff>
    </xdr:from>
    <xdr:to>
      <xdr:col>23</xdr:col>
      <xdr:colOff>457200</xdr:colOff>
      <xdr:row>15</xdr:row>
      <xdr:rowOff>161798</xdr:rowOff>
    </xdr:to>
    <xdr:sp macro="" textlink="">
      <xdr:nvSpPr>
        <xdr:cNvPr id="458" name="円/楕円 457"/>
        <xdr:cNvSpPr/>
      </xdr:nvSpPr>
      <xdr:spPr>
        <a:xfrm>
          <a:off x="16129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146575</xdr:rowOff>
    </xdr:from>
    <xdr:ext cx="736600" cy="259045"/>
    <xdr:sp macro="" textlink="">
      <xdr:nvSpPr>
        <xdr:cNvPr id="459" name="テキスト ボックス 458"/>
        <xdr:cNvSpPr txBox="1"/>
      </xdr:nvSpPr>
      <xdr:spPr>
        <a:xfrm>
          <a:off x="15798800" y="271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116374</xdr:rowOff>
    </xdr:from>
    <xdr:to>
      <xdr:col>22</xdr:col>
      <xdr:colOff>254000</xdr:colOff>
      <xdr:row>17</xdr:row>
      <xdr:rowOff>46524</xdr:rowOff>
    </xdr:to>
    <xdr:sp macro="" textlink="">
      <xdr:nvSpPr>
        <xdr:cNvPr id="460" name="円/楕円 459"/>
        <xdr:cNvSpPr/>
      </xdr:nvSpPr>
      <xdr:spPr>
        <a:xfrm>
          <a:off x="15240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31301</xdr:rowOff>
    </xdr:from>
    <xdr:ext cx="762000" cy="259045"/>
    <xdr:sp macro="" textlink="">
      <xdr:nvSpPr>
        <xdr:cNvPr id="461" name="テキスト ボックス 460"/>
        <xdr:cNvSpPr txBox="1"/>
      </xdr:nvSpPr>
      <xdr:spPr>
        <a:xfrm>
          <a:off x="14909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146135</xdr:rowOff>
    </xdr:from>
    <xdr:to>
      <xdr:col>21</xdr:col>
      <xdr:colOff>50800</xdr:colOff>
      <xdr:row>17</xdr:row>
      <xdr:rowOff>76285</xdr:rowOff>
    </xdr:to>
    <xdr:sp macro="" textlink="">
      <xdr:nvSpPr>
        <xdr:cNvPr id="462" name="円/楕円 461"/>
        <xdr:cNvSpPr/>
      </xdr:nvSpPr>
      <xdr:spPr>
        <a:xfrm>
          <a:off x="14351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61062</xdr:rowOff>
    </xdr:from>
    <xdr:ext cx="762000" cy="259045"/>
    <xdr:sp macro="" textlink="">
      <xdr:nvSpPr>
        <xdr:cNvPr id="463" name="テキスト ボックス 462"/>
        <xdr:cNvSpPr txBox="1"/>
      </xdr:nvSpPr>
      <xdr:spPr>
        <a:xfrm>
          <a:off x="14020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52705</xdr:rowOff>
    </xdr:from>
    <xdr:to>
      <xdr:col>19</xdr:col>
      <xdr:colOff>533400</xdr:colOff>
      <xdr:row>17</xdr:row>
      <xdr:rowOff>154305</xdr:rowOff>
    </xdr:to>
    <xdr:sp macro="" textlink="">
      <xdr:nvSpPr>
        <xdr:cNvPr id="464" name="円/楕円 463"/>
        <xdr:cNvSpPr/>
      </xdr:nvSpPr>
      <xdr:spPr>
        <a:xfrm>
          <a:off x="13462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139082</xdr:rowOff>
    </xdr:from>
    <xdr:ext cx="762000" cy="259045"/>
    <xdr:sp macro="" textlink="">
      <xdr:nvSpPr>
        <xdr:cNvPr id="465" name="テキスト ボックス 464"/>
        <xdr:cNvSpPr txBox="1"/>
      </xdr:nvSpPr>
      <xdr:spPr>
        <a:xfrm>
          <a:off x="13131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69,227
68,949
294.65
28,059,269
27,223,735
801,484
15,104,384
26,227,071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近年の団塊の世代の大量退職により職員の平均年齢が下がったため、人件費は低下傾向にある。しかし、今後は緩やかに平均年齢が上昇していくことから、増加傾向となっていく見込みである。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38826</xdr:rowOff>
    </xdr:from>
    <xdr:to>
      <xdr:col>7</xdr:col>
      <xdr:colOff>15875</xdr:colOff>
      <xdr:row>36</xdr:row>
      <xdr:rowOff>58420</xdr:rowOff>
    </xdr:to>
    <xdr:cxnSp macro="">
      <xdr:nvCxnSpPr>
        <xdr:cNvPr id="68" name="直線コネクタ 67"/>
        <xdr:cNvCxnSpPr/>
      </xdr:nvCxnSpPr>
      <xdr:spPr>
        <a:xfrm flipV="1">
          <a:off x="3987800" y="62110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37</xdr:row>
      <xdr:rowOff>4536</xdr:rowOff>
    </xdr:to>
    <xdr:cxnSp macro="">
      <xdr:nvCxnSpPr>
        <xdr:cNvPr id="71" name="直線コネクタ 70"/>
        <xdr:cNvCxnSpPr/>
      </xdr:nvCxnSpPr>
      <xdr:spPr>
        <a:xfrm flipV="1">
          <a:off x="3098800" y="623062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156392</xdr:rowOff>
    </xdr:from>
    <xdr:to>
      <xdr:col>4</xdr:col>
      <xdr:colOff>346075</xdr:colOff>
      <xdr:row>37</xdr:row>
      <xdr:rowOff>4536</xdr:rowOff>
    </xdr:to>
    <xdr:cxnSp macro="">
      <xdr:nvCxnSpPr>
        <xdr:cNvPr id="74" name="直線コネクタ 73"/>
        <xdr:cNvCxnSpPr/>
      </xdr:nvCxnSpPr>
      <xdr:spPr>
        <a:xfrm>
          <a:off x="2209800" y="63285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156392</xdr:rowOff>
    </xdr:from>
    <xdr:to>
      <xdr:col>3</xdr:col>
      <xdr:colOff>142875</xdr:colOff>
      <xdr:row>37</xdr:row>
      <xdr:rowOff>43724</xdr:rowOff>
    </xdr:to>
    <xdr:cxnSp macro="">
      <xdr:nvCxnSpPr>
        <xdr:cNvPr id="77" name="直線コネクタ 76"/>
        <xdr:cNvCxnSpPr/>
      </xdr:nvCxnSpPr>
      <xdr:spPr>
        <a:xfrm flipV="1">
          <a:off x="1320800" y="632859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159476</xdr:rowOff>
    </xdr:from>
    <xdr:to>
      <xdr:col>7</xdr:col>
      <xdr:colOff>66675</xdr:colOff>
      <xdr:row>36</xdr:row>
      <xdr:rowOff>89626</xdr:rowOff>
    </xdr:to>
    <xdr:sp macro="" textlink="">
      <xdr:nvSpPr>
        <xdr:cNvPr id="87" name="円/楕円 86"/>
        <xdr:cNvSpPr/>
      </xdr:nvSpPr>
      <xdr:spPr>
        <a:xfrm>
          <a:off x="4775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131553</xdr:rowOff>
    </xdr:from>
    <xdr:ext cx="762000" cy="259045"/>
    <xdr:sp macro="" textlink="">
      <xdr:nvSpPr>
        <xdr:cNvPr id="88" name="人件費該当値テキスト"/>
        <xdr:cNvSpPr txBox="1"/>
      </xdr:nvSpPr>
      <xdr:spPr>
        <a:xfrm>
          <a:off x="4914900" y="613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9" name="円/楕円 88"/>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90" name="テキスト ボックス 89"/>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1" name="円/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40113</xdr:rowOff>
    </xdr:from>
    <xdr:ext cx="762000" cy="259045"/>
    <xdr:sp macro="" textlink="">
      <xdr:nvSpPr>
        <xdr:cNvPr id="92" name="テキスト ボックス 91"/>
        <xdr:cNvSpPr txBox="1"/>
      </xdr:nvSpPr>
      <xdr:spPr>
        <a:xfrm>
          <a:off x="2717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105592</xdr:rowOff>
    </xdr:from>
    <xdr:to>
      <xdr:col>3</xdr:col>
      <xdr:colOff>193675</xdr:colOff>
      <xdr:row>37</xdr:row>
      <xdr:rowOff>35742</xdr:rowOff>
    </xdr:to>
    <xdr:sp macro="" textlink="">
      <xdr:nvSpPr>
        <xdr:cNvPr id="93" name="円/楕円 92"/>
        <xdr:cNvSpPr/>
      </xdr:nvSpPr>
      <xdr:spPr>
        <a:xfrm>
          <a:off x="2159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20519</xdr:rowOff>
    </xdr:from>
    <xdr:ext cx="762000" cy="259045"/>
    <xdr:sp macro="" textlink="">
      <xdr:nvSpPr>
        <xdr:cNvPr id="94" name="テキスト ボックス 93"/>
        <xdr:cNvSpPr txBox="1"/>
      </xdr:nvSpPr>
      <xdr:spPr>
        <a:xfrm>
          <a:off x="1828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164374</xdr:rowOff>
    </xdr:from>
    <xdr:to>
      <xdr:col>1</xdr:col>
      <xdr:colOff>676275</xdr:colOff>
      <xdr:row>37</xdr:row>
      <xdr:rowOff>94524</xdr:rowOff>
    </xdr:to>
    <xdr:sp macro="" textlink="">
      <xdr:nvSpPr>
        <xdr:cNvPr id="95" name="円/楕円 94"/>
        <xdr:cNvSpPr/>
      </xdr:nvSpPr>
      <xdr:spPr>
        <a:xfrm>
          <a:off x="1270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79301</xdr:rowOff>
    </xdr:from>
    <xdr:ext cx="762000" cy="259045"/>
    <xdr:sp macro="" textlink="">
      <xdr:nvSpPr>
        <xdr:cNvPr id="96" name="テキスト ボックス 95"/>
        <xdr:cNvSpPr txBox="1"/>
      </xdr:nvSpPr>
      <xdr:spPr>
        <a:xfrm>
          <a:off x="939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ＰＰＰの推進や臨時職員の増などにより、増加傾向となっている。不要不急な事業費の削減に努める。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67564</xdr:rowOff>
    </xdr:from>
    <xdr:to>
      <xdr:col>24</xdr:col>
      <xdr:colOff>31750</xdr:colOff>
      <xdr:row>16</xdr:row>
      <xdr:rowOff>159004</xdr:rowOff>
    </xdr:to>
    <xdr:cxnSp macro="">
      <xdr:nvCxnSpPr>
        <xdr:cNvPr id="127" name="直線コネクタ 126"/>
        <xdr:cNvCxnSpPr/>
      </xdr:nvCxnSpPr>
      <xdr:spPr>
        <a:xfrm>
          <a:off x="15671800" y="28107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30988</xdr:rowOff>
    </xdr:from>
    <xdr:to>
      <xdr:col>22</xdr:col>
      <xdr:colOff>565150</xdr:colOff>
      <xdr:row>16</xdr:row>
      <xdr:rowOff>67564</xdr:rowOff>
    </xdr:to>
    <xdr:cxnSp macro="">
      <xdr:nvCxnSpPr>
        <xdr:cNvPr id="130" name="直線コネクタ 129"/>
        <xdr:cNvCxnSpPr/>
      </xdr:nvCxnSpPr>
      <xdr:spPr>
        <a:xfrm>
          <a:off x="14782800" y="2774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16</xdr:row>
      <xdr:rowOff>30988</xdr:rowOff>
    </xdr:to>
    <xdr:cxnSp macro="">
      <xdr:nvCxnSpPr>
        <xdr:cNvPr id="133" name="直線コネクタ 132"/>
        <xdr:cNvCxnSpPr/>
      </xdr:nvCxnSpPr>
      <xdr:spPr>
        <a:xfrm>
          <a:off x="13893800" y="2728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156718</xdr:rowOff>
    </xdr:to>
    <xdr:cxnSp macro="">
      <xdr:nvCxnSpPr>
        <xdr:cNvPr id="136" name="直線コネクタ 135"/>
        <xdr:cNvCxnSpPr/>
      </xdr:nvCxnSpPr>
      <xdr:spPr>
        <a:xfrm>
          <a:off x="13004800" y="2710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108204</xdr:rowOff>
    </xdr:from>
    <xdr:to>
      <xdr:col>24</xdr:col>
      <xdr:colOff>82550</xdr:colOff>
      <xdr:row>17</xdr:row>
      <xdr:rowOff>38354</xdr:rowOff>
    </xdr:to>
    <xdr:sp macro="" textlink="">
      <xdr:nvSpPr>
        <xdr:cNvPr id="146" name="円/楕円 145"/>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80281</xdr:rowOff>
    </xdr:from>
    <xdr:ext cx="762000" cy="259045"/>
    <xdr:sp macro="" textlink="">
      <xdr:nvSpPr>
        <xdr:cNvPr id="147" name="物件費該当値テキスト"/>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xdr:rowOff>
    </xdr:from>
    <xdr:to>
      <xdr:col>22</xdr:col>
      <xdr:colOff>615950</xdr:colOff>
      <xdr:row>16</xdr:row>
      <xdr:rowOff>118364</xdr:rowOff>
    </xdr:to>
    <xdr:sp macro="" textlink="">
      <xdr:nvSpPr>
        <xdr:cNvPr id="148" name="円/楕円 147"/>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103141</xdr:rowOff>
    </xdr:from>
    <xdr:ext cx="736600" cy="259045"/>
    <xdr:sp macro="" textlink="">
      <xdr:nvSpPr>
        <xdr:cNvPr id="149" name="テキスト ボックス 148"/>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151638</xdr:rowOff>
    </xdr:from>
    <xdr:to>
      <xdr:col>21</xdr:col>
      <xdr:colOff>412750</xdr:colOff>
      <xdr:row>16</xdr:row>
      <xdr:rowOff>81788</xdr:rowOff>
    </xdr:to>
    <xdr:sp macro="" textlink="">
      <xdr:nvSpPr>
        <xdr:cNvPr id="150" name="円/楕円 149"/>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66565</xdr:rowOff>
    </xdr:from>
    <xdr:ext cx="762000" cy="259045"/>
    <xdr:sp macro="" textlink="">
      <xdr:nvSpPr>
        <xdr:cNvPr id="151" name="テキスト ボックス 150"/>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105918</xdr:rowOff>
    </xdr:from>
    <xdr:to>
      <xdr:col>20</xdr:col>
      <xdr:colOff>209550</xdr:colOff>
      <xdr:row>16</xdr:row>
      <xdr:rowOff>36068</xdr:rowOff>
    </xdr:to>
    <xdr:sp macro="" textlink="">
      <xdr:nvSpPr>
        <xdr:cNvPr id="152" name="円/楕円 151"/>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20845</xdr:rowOff>
    </xdr:from>
    <xdr:ext cx="762000" cy="259045"/>
    <xdr:sp macro="" textlink="">
      <xdr:nvSpPr>
        <xdr:cNvPr id="153" name="テキスト ボックス 152"/>
        <xdr:cNvSpPr txBox="1"/>
      </xdr:nvSpPr>
      <xdr:spPr>
        <a:xfrm>
          <a:off x="13512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4" name="円/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55" name="テキスト ボックス 154"/>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回復の影響により生活保護費が減少している一方、自立支援給付費が増加していることから扶助費は増加傾向にある。今後、高齢化率の上昇により扶助費は増加していくことが考えられる。社会的弱者への給付事業が多く、減少させていくことは難しいが事業の見直しを行い、適切な支出を行えるよう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56</xdr:row>
      <xdr:rowOff>1815</xdr:rowOff>
    </xdr:to>
    <xdr:cxnSp macro="">
      <xdr:nvCxnSpPr>
        <xdr:cNvPr id="190" name="直線コネクタ 189"/>
        <xdr:cNvCxnSpPr/>
      </xdr:nvCxnSpPr>
      <xdr:spPr>
        <a:xfrm>
          <a:off x="3987800" y="9570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55</xdr:row>
      <xdr:rowOff>140607</xdr:rowOff>
    </xdr:to>
    <xdr:cxnSp macro="">
      <xdr:nvCxnSpPr>
        <xdr:cNvPr id="193" name="直線コネクタ 192"/>
        <xdr:cNvCxnSpPr/>
      </xdr:nvCxnSpPr>
      <xdr:spPr>
        <a:xfrm>
          <a:off x="3098800" y="957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140607</xdr:rowOff>
    </xdr:to>
    <xdr:cxnSp macro="">
      <xdr:nvCxnSpPr>
        <xdr:cNvPr id="196" name="直線コネクタ 195"/>
        <xdr:cNvCxnSpPr/>
      </xdr:nvCxnSpPr>
      <xdr:spPr>
        <a:xfrm>
          <a:off x="2209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118835</xdr:rowOff>
    </xdr:to>
    <xdr:cxnSp macro="">
      <xdr:nvCxnSpPr>
        <xdr:cNvPr id="199" name="直線コネクタ 198"/>
        <xdr:cNvCxnSpPr/>
      </xdr:nvCxnSpPr>
      <xdr:spPr>
        <a:xfrm>
          <a:off x="1320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138992</xdr:rowOff>
    </xdr:from>
    <xdr:ext cx="762000" cy="259045"/>
    <xdr:sp macro="" textlink="">
      <xdr:nvSpPr>
        <xdr:cNvPr id="210"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212" name="テキスト ボックス 211"/>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3" name="円/楕円 212"/>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4" name="テキスト ボックス 213"/>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下水道事業会計が法適用となったことにより、繰出金が激減したため低下した。施設の老朽化による維持補修費の増加や、後期高齢者医療特別会計・介護保険特別会計への繰出金の増に伴い、近年は増加傾向に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16510</xdr:rowOff>
    </xdr:to>
    <xdr:cxnSp macro="">
      <xdr:nvCxnSpPr>
        <xdr:cNvPr id="251" name="直線コネクタ 250"/>
        <xdr:cNvCxnSpPr/>
      </xdr:nvCxnSpPr>
      <xdr:spPr>
        <a:xfrm>
          <a:off x="15671800" y="977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1270</xdr:rowOff>
    </xdr:to>
    <xdr:cxnSp macro="">
      <xdr:nvCxnSpPr>
        <xdr:cNvPr id="254" name="直線コネクタ 253"/>
        <xdr:cNvCxnSpPr/>
      </xdr:nvCxnSpPr>
      <xdr:spPr>
        <a:xfrm>
          <a:off x="14782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56</xdr:row>
      <xdr:rowOff>165100</xdr:rowOff>
    </xdr:to>
    <xdr:cxnSp macro="">
      <xdr:nvCxnSpPr>
        <xdr:cNvPr id="257" name="直線コネクタ 256"/>
        <xdr:cNvCxnSpPr/>
      </xdr:nvCxnSpPr>
      <xdr:spPr>
        <a:xfrm>
          <a:off x="13893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59</xdr:row>
      <xdr:rowOff>69850</xdr:rowOff>
    </xdr:to>
    <xdr:cxnSp macro="">
      <xdr:nvCxnSpPr>
        <xdr:cNvPr id="260" name="直線コネクタ 259"/>
        <xdr:cNvCxnSpPr/>
      </xdr:nvCxnSpPr>
      <xdr:spPr>
        <a:xfrm flipV="1">
          <a:off x="13004800" y="97586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70" name="円/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71"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4" name="円/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75" name="テキスト ボックス 27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6" name="円/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77" name="テキスト ボックス 27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8" name="円/楕円 277"/>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9" name="テキスト ボックス 278"/>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は下水道事業会計が法非適用であったが、平成２５年度より法適用となったため大きく増加した。平成２８年度については子どものための教育・保育給付費の増により、増加となった。今後も補助金等の必要性の見直しにより支出額の低減に努め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35</xdr:row>
      <xdr:rowOff>138430</xdr:rowOff>
    </xdr:to>
    <xdr:cxnSp macro="">
      <xdr:nvCxnSpPr>
        <xdr:cNvPr id="309" name="直線コネクタ 308"/>
        <xdr:cNvCxnSpPr/>
      </xdr:nvCxnSpPr>
      <xdr:spPr>
        <a:xfrm>
          <a:off x="15671800" y="6111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138430</xdr:rowOff>
    </xdr:to>
    <xdr:cxnSp macro="">
      <xdr:nvCxnSpPr>
        <xdr:cNvPr id="312" name="直線コネクタ 311"/>
        <xdr:cNvCxnSpPr/>
      </xdr:nvCxnSpPr>
      <xdr:spPr>
        <a:xfrm flipV="1">
          <a:off x="14782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35</xdr:row>
      <xdr:rowOff>138430</xdr:rowOff>
    </xdr:to>
    <xdr:cxnSp macro="">
      <xdr:nvCxnSpPr>
        <xdr:cNvPr id="315" name="直線コネクタ 314"/>
        <xdr:cNvCxnSpPr/>
      </xdr:nvCxnSpPr>
      <xdr:spPr>
        <a:xfrm>
          <a:off x="13893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40132</xdr:rowOff>
    </xdr:from>
    <xdr:to>
      <xdr:col>20</xdr:col>
      <xdr:colOff>158750</xdr:colOff>
      <xdr:row>35</xdr:row>
      <xdr:rowOff>133858</xdr:rowOff>
    </xdr:to>
    <xdr:cxnSp macro="">
      <xdr:nvCxnSpPr>
        <xdr:cNvPr id="318" name="直線コネクタ 317"/>
        <xdr:cNvCxnSpPr/>
      </xdr:nvCxnSpPr>
      <xdr:spPr>
        <a:xfrm>
          <a:off x="13004800" y="586943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8" name="円/楕円 327"/>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9"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30" name="円/楕円 329"/>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525</xdr:rowOff>
    </xdr:from>
    <xdr:ext cx="736600" cy="259045"/>
    <xdr:sp macro="" textlink="">
      <xdr:nvSpPr>
        <xdr:cNvPr id="331" name="テキスト ボックス 330"/>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2" name="円/楕円 331"/>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3" name="テキスト ボックス 332"/>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34" name="円/楕円 333"/>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35" name="テキスト ボックス 334"/>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160782</xdr:rowOff>
    </xdr:from>
    <xdr:to>
      <xdr:col>19</xdr:col>
      <xdr:colOff>6350</xdr:colOff>
      <xdr:row>34</xdr:row>
      <xdr:rowOff>90932</xdr:rowOff>
    </xdr:to>
    <xdr:sp macro="" textlink="">
      <xdr:nvSpPr>
        <xdr:cNvPr id="336" name="円/楕円 335"/>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101109</xdr:rowOff>
    </xdr:from>
    <xdr:ext cx="762000" cy="259045"/>
    <xdr:sp macro="" textlink="">
      <xdr:nvSpPr>
        <xdr:cNvPr id="337" name="テキスト ボックス 336"/>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既発債の償還終了や利率見直しにより、公債費は減少傾向にある。しかし、今後大型事業が控えていることから、恵庭市財政運営の基本指針に基づき、一般会計の建設起債発行額を年間１０億円程度としつつ、当該年度の償還額以内となるよう努めていく。また、低利率での借入が行えるよう借入先や借入方法の検討を進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42418</xdr:rowOff>
    </xdr:to>
    <xdr:cxnSp macro="">
      <xdr:nvCxnSpPr>
        <xdr:cNvPr id="367" name="直線コネクタ 366"/>
        <xdr:cNvCxnSpPr/>
      </xdr:nvCxnSpPr>
      <xdr:spPr>
        <a:xfrm flipV="1">
          <a:off x="3987800" y="13221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110998</xdr:rowOff>
    </xdr:to>
    <xdr:cxnSp macro="">
      <xdr:nvCxnSpPr>
        <xdr:cNvPr id="370" name="直線コネクタ 369"/>
        <xdr:cNvCxnSpPr/>
      </xdr:nvCxnSpPr>
      <xdr:spPr>
        <a:xfrm flipV="1">
          <a:off x="3098800" y="13244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133858</xdr:rowOff>
    </xdr:to>
    <xdr:cxnSp macro="">
      <xdr:nvCxnSpPr>
        <xdr:cNvPr id="373" name="直線コネクタ 372"/>
        <xdr:cNvCxnSpPr/>
      </xdr:nvCxnSpPr>
      <xdr:spPr>
        <a:xfrm flipV="1">
          <a:off x="2209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133858</xdr:rowOff>
    </xdr:to>
    <xdr:cxnSp macro="">
      <xdr:nvCxnSpPr>
        <xdr:cNvPr id="376" name="直線コネクタ 375"/>
        <xdr:cNvCxnSpPr/>
      </xdr:nvCxnSpPr>
      <xdr:spPr>
        <a:xfrm>
          <a:off x="1320800" y="13335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6" name="円/楕円 385"/>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7"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88" name="円/楕円 387"/>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89" name="テキスト ボックス 388"/>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90" name="円/楕円 389"/>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525</xdr:rowOff>
    </xdr:from>
    <xdr:ext cx="762000" cy="259045"/>
    <xdr:sp macro="" textlink="">
      <xdr:nvSpPr>
        <xdr:cNvPr id="391" name="テキスト ボックス 390"/>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2" name="円/楕円 391"/>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3" name="テキスト ボックス 392"/>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4" name="円/楕円 393"/>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5" name="テキスト ボックス 394"/>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今後、扶助費及び維持補修費の伸びが想定されることから、不要不急な事業の削減に努め、真に必要な事業を実施していく。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xdr:rowOff>
    </xdr:from>
    <xdr:to>
      <xdr:col>24</xdr:col>
      <xdr:colOff>31750</xdr:colOff>
      <xdr:row>76</xdr:row>
      <xdr:rowOff>73661</xdr:rowOff>
    </xdr:to>
    <xdr:cxnSp macro="">
      <xdr:nvCxnSpPr>
        <xdr:cNvPr id="428" name="直線コネクタ 427"/>
        <xdr:cNvCxnSpPr/>
      </xdr:nvCxnSpPr>
      <xdr:spPr>
        <a:xfrm>
          <a:off x="15671800" y="130352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76</xdr:row>
      <xdr:rowOff>77470</xdr:rowOff>
    </xdr:to>
    <xdr:cxnSp macro="">
      <xdr:nvCxnSpPr>
        <xdr:cNvPr id="431" name="直線コネクタ 430"/>
        <xdr:cNvCxnSpPr/>
      </xdr:nvCxnSpPr>
      <xdr:spPr>
        <a:xfrm flipV="1">
          <a:off x="14782800" y="13035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77470</xdr:rowOff>
    </xdr:to>
    <xdr:cxnSp macro="">
      <xdr:nvCxnSpPr>
        <xdr:cNvPr id="434" name="直線コネクタ 433"/>
        <xdr:cNvCxnSpPr/>
      </xdr:nvCxnSpPr>
      <xdr:spPr>
        <a:xfrm>
          <a:off x="13893800" y="13061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76</xdr:row>
      <xdr:rowOff>31750</xdr:rowOff>
    </xdr:to>
    <xdr:cxnSp macro="">
      <xdr:nvCxnSpPr>
        <xdr:cNvPr id="437" name="直線コネクタ 436"/>
        <xdr:cNvCxnSpPr/>
      </xdr:nvCxnSpPr>
      <xdr:spPr>
        <a:xfrm>
          <a:off x="13004800" y="13046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22861</xdr:rowOff>
    </xdr:from>
    <xdr:to>
      <xdr:col>24</xdr:col>
      <xdr:colOff>82550</xdr:colOff>
      <xdr:row>76</xdr:row>
      <xdr:rowOff>124461</xdr:rowOff>
    </xdr:to>
    <xdr:sp macro="" textlink="">
      <xdr:nvSpPr>
        <xdr:cNvPr id="447" name="円/楕円 446"/>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39387</xdr:rowOff>
    </xdr:from>
    <xdr:ext cx="762000" cy="259045"/>
    <xdr:sp macro="" textlink="">
      <xdr:nvSpPr>
        <xdr:cNvPr id="448"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125730</xdr:rowOff>
    </xdr:from>
    <xdr:to>
      <xdr:col>22</xdr:col>
      <xdr:colOff>615950</xdr:colOff>
      <xdr:row>76</xdr:row>
      <xdr:rowOff>55880</xdr:rowOff>
    </xdr:to>
    <xdr:sp macro="" textlink="">
      <xdr:nvSpPr>
        <xdr:cNvPr id="449" name="円/楕円 448"/>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66057</xdr:rowOff>
    </xdr:from>
    <xdr:ext cx="736600" cy="259045"/>
    <xdr:sp macro="" textlink="">
      <xdr:nvSpPr>
        <xdr:cNvPr id="450" name="テキスト ボックス 449"/>
        <xdr:cNvSpPr txBox="1"/>
      </xdr:nvSpPr>
      <xdr:spPr>
        <a:xfrm>
          <a:off x="15290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51" name="円/楕円 450"/>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113047</xdr:rowOff>
    </xdr:from>
    <xdr:ext cx="762000" cy="259045"/>
    <xdr:sp macro="" textlink="">
      <xdr:nvSpPr>
        <xdr:cNvPr id="452" name="テキスト ボックス 451"/>
        <xdr:cNvSpPr txBox="1"/>
      </xdr:nvSpPr>
      <xdr:spPr>
        <a:xfrm>
          <a:off x="14401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152400</xdr:rowOff>
    </xdr:from>
    <xdr:to>
      <xdr:col>20</xdr:col>
      <xdr:colOff>209550</xdr:colOff>
      <xdr:row>76</xdr:row>
      <xdr:rowOff>82550</xdr:rowOff>
    </xdr:to>
    <xdr:sp macro="" textlink="">
      <xdr:nvSpPr>
        <xdr:cNvPr id="453" name="円/楕円 452"/>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67327</xdr:rowOff>
    </xdr:from>
    <xdr:ext cx="762000" cy="259045"/>
    <xdr:sp macro="" textlink="">
      <xdr:nvSpPr>
        <xdr:cNvPr id="454" name="テキスト ボックス 453"/>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137160</xdr:rowOff>
    </xdr:from>
    <xdr:to>
      <xdr:col>19</xdr:col>
      <xdr:colOff>6350</xdr:colOff>
      <xdr:row>76</xdr:row>
      <xdr:rowOff>67311</xdr:rowOff>
    </xdr:to>
    <xdr:sp macro="" textlink="">
      <xdr:nvSpPr>
        <xdr:cNvPr id="455" name="円/楕円 454"/>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52088</xdr:rowOff>
    </xdr:from>
    <xdr:ext cx="762000" cy="259045"/>
    <xdr:sp macro="" textlink="">
      <xdr:nvSpPr>
        <xdr:cNvPr id="456" name="テキスト ボックス 455"/>
        <xdr:cNvSpPr txBox="1"/>
      </xdr:nvSpPr>
      <xdr:spPr>
        <a:xfrm>
          <a:off x="12623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北海道恵庭市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86900</xdr:rowOff>
    </xdr:from>
    <xdr:to>
      <xdr:col>4</xdr:col>
      <xdr:colOff>1117600</xdr:colOff>
      <xdr:row>17</xdr:row>
      <xdr:rowOff>110427</xdr:rowOff>
    </xdr:to>
    <xdr:cxnSp macro="">
      <xdr:nvCxnSpPr>
        <xdr:cNvPr id="50" name="直線コネクタ 49"/>
        <xdr:cNvCxnSpPr/>
      </xdr:nvCxnSpPr>
      <xdr:spPr bwMode="auto">
        <a:xfrm>
          <a:off x="5003800" y="3049175"/>
          <a:ext cx="6477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86900</xdr:rowOff>
    </xdr:from>
    <xdr:to>
      <xdr:col>4</xdr:col>
      <xdr:colOff>469900</xdr:colOff>
      <xdr:row>17</xdr:row>
      <xdr:rowOff>111227</xdr:rowOff>
    </xdr:to>
    <xdr:cxnSp macro="">
      <xdr:nvCxnSpPr>
        <xdr:cNvPr id="53" name="直線コネクタ 52"/>
        <xdr:cNvCxnSpPr/>
      </xdr:nvCxnSpPr>
      <xdr:spPr bwMode="auto">
        <a:xfrm flipV="1">
          <a:off x="4305300" y="3049175"/>
          <a:ext cx="698500" cy="2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111227</xdr:rowOff>
    </xdr:from>
    <xdr:to>
      <xdr:col>3</xdr:col>
      <xdr:colOff>904875</xdr:colOff>
      <xdr:row>17</xdr:row>
      <xdr:rowOff>139687</xdr:rowOff>
    </xdr:to>
    <xdr:cxnSp macro="">
      <xdr:nvCxnSpPr>
        <xdr:cNvPr id="56" name="直線コネクタ 55"/>
        <xdr:cNvCxnSpPr/>
      </xdr:nvCxnSpPr>
      <xdr:spPr bwMode="auto">
        <a:xfrm flipV="1">
          <a:off x="3606800" y="3073502"/>
          <a:ext cx="698500" cy="28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122847</xdr:rowOff>
    </xdr:from>
    <xdr:to>
      <xdr:col>3</xdr:col>
      <xdr:colOff>206375</xdr:colOff>
      <xdr:row>17</xdr:row>
      <xdr:rowOff>139687</xdr:rowOff>
    </xdr:to>
    <xdr:cxnSp macro="">
      <xdr:nvCxnSpPr>
        <xdr:cNvPr id="59" name="直線コネクタ 58"/>
        <xdr:cNvCxnSpPr/>
      </xdr:nvCxnSpPr>
      <xdr:spPr bwMode="auto">
        <a:xfrm>
          <a:off x="2908300" y="3085122"/>
          <a:ext cx="6985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59627</xdr:rowOff>
    </xdr:from>
    <xdr:to>
      <xdr:col>5</xdr:col>
      <xdr:colOff>34925</xdr:colOff>
      <xdr:row>17</xdr:row>
      <xdr:rowOff>161227</xdr:rowOff>
    </xdr:to>
    <xdr:sp macro="" textlink="">
      <xdr:nvSpPr>
        <xdr:cNvPr id="69" name="円/楕円 68"/>
        <xdr:cNvSpPr/>
      </xdr:nvSpPr>
      <xdr:spPr bwMode="auto">
        <a:xfrm>
          <a:off x="5600700" y="302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31704</xdr:rowOff>
    </xdr:from>
    <xdr:ext cx="762000" cy="259045"/>
    <xdr:sp macro="" textlink="">
      <xdr:nvSpPr>
        <xdr:cNvPr id="70" name="人口1人当たり決算額の推移該当値テキスト130"/>
        <xdr:cNvSpPr txBox="1"/>
      </xdr:nvSpPr>
      <xdr:spPr>
        <a:xfrm>
          <a:off x="5740400" y="299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36100</xdr:rowOff>
    </xdr:from>
    <xdr:to>
      <xdr:col>4</xdr:col>
      <xdr:colOff>520700</xdr:colOff>
      <xdr:row>17</xdr:row>
      <xdr:rowOff>137700</xdr:rowOff>
    </xdr:to>
    <xdr:sp macro="" textlink="">
      <xdr:nvSpPr>
        <xdr:cNvPr id="71" name="円/楕円 70"/>
        <xdr:cNvSpPr/>
      </xdr:nvSpPr>
      <xdr:spPr bwMode="auto">
        <a:xfrm>
          <a:off x="4953000" y="299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122477</xdr:rowOff>
    </xdr:from>
    <xdr:ext cx="736600" cy="259045"/>
    <xdr:sp macro="" textlink="">
      <xdr:nvSpPr>
        <xdr:cNvPr id="72" name="テキスト ボックス 71"/>
        <xdr:cNvSpPr txBox="1"/>
      </xdr:nvSpPr>
      <xdr:spPr>
        <a:xfrm>
          <a:off x="4622800" y="308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60427</xdr:rowOff>
    </xdr:from>
    <xdr:to>
      <xdr:col>3</xdr:col>
      <xdr:colOff>955675</xdr:colOff>
      <xdr:row>17</xdr:row>
      <xdr:rowOff>162027</xdr:rowOff>
    </xdr:to>
    <xdr:sp macro="" textlink="">
      <xdr:nvSpPr>
        <xdr:cNvPr id="73" name="円/楕円 72"/>
        <xdr:cNvSpPr/>
      </xdr:nvSpPr>
      <xdr:spPr bwMode="auto">
        <a:xfrm>
          <a:off x="4254500" y="302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146804</xdr:rowOff>
    </xdr:from>
    <xdr:ext cx="762000" cy="259045"/>
    <xdr:sp macro="" textlink="">
      <xdr:nvSpPr>
        <xdr:cNvPr id="74" name="テキスト ボックス 73"/>
        <xdr:cNvSpPr txBox="1"/>
      </xdr:nvSpPr>
      <xdr:spPr>
        <a:xfrm>
          <a:off x="3924300" y="31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65,328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88887</xdr:rowOff>
    </xdr:from>
    <xdr:to>
      <xdr:col>3</xdr:col>
      <xdr:colOff>257175</xdr:colOff>
      <xdr:row>18</xdr:row>
      <xdr:rowOff>19037</xdr:rowOff>
    </xdr:to>
    <xdr:sp macro="" textlink="">
      <xdr:nvSpPr>
        <xdr:cNvPr id="75" name="円/楕円 74"/>
        <xdr:cNvSpPr/>
      </xdr:nvSpPr>
      <xdr:spPr bwMode="auto">
        <a:xfrm>
          <a:off x="3556000" y="305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3814</xdr:rowOff>
    </xdr:from>
    <xdr:ext cx="762000" cy="259045"/>
    <xdr:sp macro="" textlink="">
      <xdr:nvSpPr>
        <xdr:cNvPr id="76" name="テキスト ボックス 75"/>
        <xdr:cNvSpPr txBox="1"/>
      </xdr:nvSpPr>
      <xdr:spPr>
        <a:xfrm>
          <a:off x="3225800" y="313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72047</xdr:rowOff>
    </xdr:from>
    <xdr:to>
      <xdr:col>2</xdr:col>
      <xdr:colOff>692150</xdr:colOff>
      <xdr:row>18</xdr:row>
      <xdr:rowOff>2197</xdr:rowOff>
    </xdr:to>
    <xdr:sp macro="" textlink="">
      <xdr:nvSpPr>
        <xdr:cNvPr id="77" name="円/楕円 76"/>
        <xdr:cNvSpPr/>
      </xdr:nvSpPr>
      <xdr:spPr bwMode="auto">
        <a:xfrm>
          <a:off x="2857500" y="303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158424</xdr:rowOff>
    </xdr:from>
    <xdr:ext cx="762000" cy="259045"/>
    <xdr:sp macro="" textlink="">
      <xdr:nvSpPr>
        <xdr:cNvPr id="78" name="テキスト ボックス 77"/>
        <xdr:cNvSpPr txBox="1"/>
      </xdr:nvSpPr>
      <xdr:spPr>
        <a:xfrm>
          <a:off x="2527300" y="312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338741</xdr:rowOff>
    </xdr:from>
    <xdr:to>
      <xdr:col>4</xdr:col>
      <xdr:colOff>1117600</xdr:colOff>
      <xdr:row>36</xdr:row>
      <xdr:rowOff>35922</xdr:rowOff>
    </xdr:to>
    <xdr:cxnSp macro="">
      <xdr:nvCxnSpPr>
        <xdr:cNvPr id="111" name="直線コネクタ 110"/>
        <xdr:cNvCxnSpPr/>
      </xdr:nvCxnSpPr>
      <xdr:spPr bwMode="auto">
        <a:xfrm>
          <a:off x="5003800" y="6949091"/>
          <a:ext cx="647700" cy="4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338741</xdr:rowOff>
    </xdr:from>
    <xdr:to>
      <xdr:col>4</xdr:col>
      <xdr:colOff>469900</xdr:colOff>
      <xdr:row>36</xdr:row>
      <xdr:rowOff>1480</xdr:rowOff>
    </xdr:to>
    <xdr:cxnSp macro="">
      <xdr:nvCxnSpPr>
        <xdr:cNvPr id="114" name="直線コネクタ 113"/>
        <xdr:cNvCxnSpPr/>
      </xdr:nvCxnSpPr>
      <xdr:spPr bwMode="auto">
        <a:xfrm flipV="1">
          <a:off x="4305300" y="6949091"/>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290106</xdr:rowOff>
    </xdr:from>
    <xdr:to>
      <xdr:col>3</xdr:col>
      <xdr:colOff>904875</xdr:colOff>
      <xdr:row>36</xdr:row>
      <xdr:rowOff>1480</xdr:rowOff>
    </xdr:to>
    <xdr:cxnSp macro="">
      <xdr:nvCxnSpPr>
        <xdr:cNvPr id="117" name="直線コネクタ 116"/>
        <xdr:cNvCxnSpPr/>
      </xdr:nvCxnSpPr>
      <xdr:spPr bwMode="auto">
        <a:xfrm>
          <a:off x="3606800" y="6900456"/>
          <a:ext cx="698500" cy="5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273818</xdr:rowOff>
    </xdr:from>
    <xdr:to>
      <xdr:col>3</xdr:col>
      <xdr:colOff>206375</xdr:colOff>
      <xdr:row>35</xdr:row>
      <xdr:rowOff>290106</xdr:rowOff>
    </xdr:to>
    <xdr:cxnSp macro="">
      <xdr:nvCxnSpPr>
        <xdr:cNvPr id="120" name="直線コネクタ 119"/>
        <xdr:cNvCxnSpPr/>
      </xdr:nvCxnSpPr>
      <xdr:spPr bwMode="auto">
        <a:xfrm>
          <a:off x="2908300" y="6884168"/>
          <a:ext cx="698500" cy="1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328022</xdr:rowOff>
    </xdr:from>
    <xdr:to>
      <xdr:col>5</xdr:col>
      <xdr:colOff>34925</xdr:colOff>
      <xdr:row>36</xdr:row>
      <xdr:rowOff>86722</xdr:rowOff>
    </xdr:to>
    <xdr:sp macro="" textlink="">
      <xdr:nvSpPr>
        <xdr:cNvPr id="130" name="円/楕円 129"/>
        <xdr:cNvSpPr/>
      </xdr:nvSpPr>
      <xdr:spPr bwMode="auto">
        <a:xfrm>
          <a:off x="5600700" y="693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300099</xdr:rowOff>
    </xdr:from>
    <xdr:ext cx="762000" cy="259045"/>
    <xdr:sp macro="" textlink="">
      <xdr:nvSpPr>
        <xdr:cNvPr id="131" name="人口1人当たり決算額の推移該当値テキスト445"/>
        <xdr:cNvSpPr txBox="1"/>
      </xdr:nvSpPr>
      <xdr:spPr>
        <a:xfrm>
          <a:off x="5740400" y="691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287941</xdr:rowOff>
    </xdr:from>
    <xdr:to>
      <xdr:col>4</xdr:col>
      <xdr:colOff>520700</xdr:colOff>
      <xdr:row>36</xdr:row>
      <xdr:rowOff>46641</xdr:rowOff>
    </xdr:to>
    <xdr:sp macro="" textlink="">
      <xdr:nvSpPr>
        <xdr:cNvPr id="132" name="円/楕円 131"/>
        <xdr:cNvSpPr/>
      </xdr:nvSpPr>
      <xdr:spPr bwMode="auto">
        <a:xfrm>
          <a:off x="4953000" y="689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31418</xdr:rowOff>
    </xdr:from>
    <xdr:ext cx="736600" cy="259045"/>
    <xdr:sp macro="" textlink="">
      <xdr:nvSpPr>
        <xdr:cNvPr id="133" name="テキスト ボックス 132"/>
        <xdr:cNvSpPr txBox="1"/>
      </xdr:nvSpPr>
      <xdr:spPr>
        <a:xfrm>
          <a:off x="4622800" y="698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293580</xdr:rowOff>
    </xdr:from>
    <xdr:to>
      <xdr:col>3</xdr:col>
      <xdr:colOff>955675</xdr:colOff>
      <xdr:row>36</xdr:row>
      <xdr:rowOff>52280</xdr:rowOff>
    </xdr:to>
    <xdr:sp macro="" textlink="">
      <xdr:nvSpPr>
        <xdr:cNvPr id="134" name="円/楕円 133"/>
        <xdr:cNvSpPr/>
      </xdr:nvSpPr>
      <xdr:spPr bwMode="auto">
        <a:xfrm>
          <a:off x="4254500" y="690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37057</xdr:rowOff>
    </xdr:from>
    <xdr:ext cx="762000" cy="259045"/>
    <xdr:sp macro="" textlink="">
      <xdr:nvSpPr>
        <xdr:cNvPr id="135" name="テキスト ボックス 134"/>
        <xdr:cNvSpPr txBox="1"/>
      </xdr:nvSpPr>
      <xdr:spPr>
        <a:xfrm>
          <a:off x="3924300" y="699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239306</xdr:rowOff>
    </xdr:from>
    <xdr:to>
      <xdr:col>3</xdr:col>
      <xdr:colOff>257175</xdr:colOff>
      <xdr:row>35</xdr:row>
      <xdr:rowOff>340906</xdr:rowOff>
    </xdr:to>
    <xdr:sp macro="" textlink="">
      <xdr:nvSpPr>
        <xdr:cNvPr id="136" name="円/楕円 135"/>
        <xdr:cNvSpPr/>
      </xdr:nvSpPr>
      <xdr:spPr bwMode="auto">
        <a:xfrm>
          <a:off x="3556000" y="684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325683</xdr:rowOff>
    </xdr:from>
    <xdr:ext cx="762000" cy="259045"/>
    <xdr:sp macro="" textlink="">
      <xdr:nvSpPr>
        <xdr:cNvPr id="137" name="テキスト ボックス 136"/>
        <xdr:cNvSpPr txBox="1"/>
      </xdr:nvSpPr>
      <xdr:spPr>
        <a:xfrm>
          <a:off x="3225800" y="693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223018</xdr:rowOff>
    </xdr:from>
    <xdr:to>
      <xdr:col>2</xdr:col>
      <xdr:colOff>692150</xdr:colOff>
      <xdr:row>35</xdr:row>
      <xdr:rowOff>324618</xdr:rowOff>
    </xdr:to>
    <xdr:sp macro="" textlink="">
      <xdr:nvSpPr>
        <xdr:cNvPr id="138" name="円/楕円 137"/>
        <xdr:cNvSpPr/>
      </xdr:nvSpPr>
      <xdr:spPr bwMode="auto">
        <a:xfrm>
          <a:off x="2857500" y="6833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309395</xdr:rowOff>
    </xdr:from>
    <xdr:ext cx="762000" cy="259045"/>
    <xdr:sp macro="" textlink="">
      <xdr:nvSpPr>
        <xdr:cNvPr id="139" name="テキスト ボックス 138"/>
        <xdr:cNvSpPr txBox="1"/>
      </xdr:nvSpPr>
      <xdr:spPr>
        <a:xfrm>
          <a:off x="2527300" y="691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69,227
68,949
294.65
28,059,269
27,223,735
801,484
15,104,384
26,227,071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2563</xdr:rowOff>
    </xdr:from>
    <xdr:to>
      <xdr:col>6</xdr:col>
      <xdr:colOff>511175</xdr:colOff>
      <xdr:row>36</xdr:row>
      <xdr:rowOff>47528</xdr:rowOff>
    </xdr:to>
    <xdr:cxnSp macro="">
      <xdr:nvCxnSpPr>
        <xdr:cNvPr id="59" name="直線コネクタ 58"/>
        <xdr:cNvCxnSpPr/>
      </xdr:nvCxnSpPr>
      <xdr:spPr>
        <a:xfrm>
          <a:off x="3797300" y="6174763"/>
          <a:ext cx="838200" cy="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168206</xdr:rowOff>
    </xdr:from>
    <xdr:to>
      <xdr:col>5</xdr:col>
      <xdr:colOff>358775</xdr:colOff>
      <xdr:row>36</xdr:row>
      <xdr:rowOff>2563</xdr:rowOff>
    </xdr:to>
    <xdr:cxnSp macro="">
      <xdr:nvCxnSpPr>
        <xdr:cNvPr id="62" name="直線コネクタ 61"/>
        <xdr:cNvCxnSpPr/>
      </xdr:nvCxnSpPr>
      <xdr:spPr>
        <a:xfrm>
          <a:off x="2908300" y="6168956"/>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168206</xdr:rowOff>
    </xdr:from>
    <xdr:to>
      <xdr:col>4</xdr:col>
      <xdr:colOff>155575</xdr:colOff>
      <xdr:row>36</xdr:row>
      <xdr:rowOff>4460</xdr:rowOff>
    </xdr:to>
    <xdr:cxnSp macro="">
      <xdr:nvCxnSpPr>
        <xdr:cNvPr id="65" name="直線コネクタ 64"/>
        <xdr:cNvCxnSpPr/>
      </xdr:nvCxnSpPr>
      <xdr:spPr>
        <a:xfrm flipV="1">
          <a:off x="2019300" y="6168956"/>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154628</xdr:rowOff>
    </xdr:from>
    <xdr:to>
      <xdr:col>2</xdr:col>
      <xdr:colOff>638175</xdr:colOff>
      <xdr:row>36</xdr:row>
      <xdr:rowOff>4460</xdr:rowOff>
    </xdr:to>
    <xdr:cxnSp macro="">
      <xdr:nvCxnSpPr>
        <xdr:cNvPr id="68" name="直線コネクタ 67"/>
        <xdr:cNvCxnSpPr/>
      </xdr:nvCxnSpPr>
      <xdr:spPr>
        <a:xfrm>
          <a:off x="1130300" y="6155378"/>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168178</xdr:rowOff>
    </xdr:from>
    <xdr:to>
      <xdr:col>6</xdr:col>
      <xdr:colOff>561975</xdr:colOff>
      <xdr:row>36</xdr:row>
      <xdr:rowOff>98328</xdr:rowOff>
    </xdr:to>
    <xdr:sp macro="" textlink="">
      <xdr:nvSpPr>
        <xdr:cNvPr id="78" name="円/楕円 77"/>
        <xdr:cNvSpPr/>
      </xdr:nvSpPr>
      <xdr:spPr>
        <a:xfrm>
          <a:off x="4584700" y="61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19605</xdr:rowOff>
    </xdr:from>
    <xdr:ext cx="534377" cy="259045"/>
    <xdr:sp macro="" textlink="">
      <xdr:nvSpPr>
        <xdr:cNvPr id="79" name="人件費該当値テキスト"/>
        <xdr:cNvSpPr txBox="1"/>
      </xdr:nvSpPr>
      <xdr:spPr>
        <a:xfrm>
          <a:off x="4686300" y="60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59,032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123213</xdr:rowOff>
    </xdr:from>
    <xdr:to>
      <xdr:col>5</xdr:col>
      <xdr:colOff>409575</xdr:colOff>
      <xdr:row>36</xdr:row>
      <xdr:rowOff>53363</xdr:rowOff>
    </xdr:to>
    <xdr:sp macro="" textlink="">
      <xdr:nvSpPr>
        <xdr:cNvPr id="80" name="円/楕円 79"/>
        <xdr:cNvSpPr/>
      </xdr:nvSpPr>
      <xdr:spPr>
        <a:xfrm>
          <a:off x="3746500" y="61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69890</xdr:rowOff>
    </xdr:from>
    <xdr:ext cx="534377" cy="259045"/>
    <xdr:sp macro="" textlink="">
      <xdr:nvSpPr>
        <xdr:cNvPr id="81" name="テキスト ボックス 80"/>
        <xdr:cNvSpPr txBox="1"/>
      </xdr:nvSpPr>
      <xdr:spPr>
        <a:xfrm>
          <a:off x="3530111" y="589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117406</xdr:rowOff>
    </xdr:from>
    <xdr:to>
      <xdr:col>4</xdr:col>
      <xdr:colOff>206375</xdr:colOff>
      <xdr:row>36</xdr:row>
      <xdr:rowOff>47556</xdr:rowOff>
    </xdr:to>
    <xdr:sp macro="" textlink="">
      <xdr:nvSpPr>
        <xdr:cNvPr id="82" name="円/楕円 81"/>
        <xdr:cNvSpPr/>
      </xdr:nvSpPr>
      <xdr:spPr>
        <a:xfrm>
          <a:off x="2857500" y="61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38683</xdr:rowOff>
    </xdr:from>
    <xdr:ext cx="534377" cy="259045"/>
    <xdr:sp macro="" textlink="">
      <xdr:nvSpPr>
        <xdr:cNvPr id="83" name="テキスト ボックス 82"/>
        <xdr:cNvSpPr txBox="1"/>
      </xdr:nvSpPr>
      <xdr:spPr>
        <a:xfrm>
          <a:off x="2641111" y="62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125110</xdr:rowOff>
    </xdr:from>
    <xdr:to>
      <xdr:col>3</xdr:col>
      <xdr:colOff>3175</xdr:colOff>
      <xdr:row>36</xdr:row>
      <xdr:rowOff>55260</xdr:rowOff>
    </xdr:to>
    <xdr:sp macro="" textlink="">
      <xdr:nvSpPr>
        <xdr:cNvPr id="84" name="円/楕円 83"/>
        <xdr:cNvSpPr/>
      </xdr:nvSpPr>
      <xdr:spPr>
        <a:xfrm>
          <a:off x="1968500" y="61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46387</xdr:rowOff>
    </xdr:from>
    <xdr:ext cx="534377" cy="259045"/>
    <xdr:sp macro="" textlink="">
      <xdr:nvSpPr>
        <xdr:cNvPr id="85" name="テキスト ボックス 84"/>
        <xdr:cNvSpPr txBox="1"/>
      </xdr:nvSpPr>
      <xdr:spPr>
        <a:xfrm>
          <a:off x="1752111" y="621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103828</xdr:rowOff>
    </xdr:from>
    <xdr:to>
      <xdr:col>1</xdr:col>
      <xdr:colOff>485775</xdr:colOff>
      <xdr:row>36</xdr:row>
      <xdr:rowOff>33978</xdr:rowOff>
    </xdr:to>
    <xdr:sp macro="" textlink="">
      <xdr:nvSpPr>
        <xdr:cNvPr id="86" name="円/楕円 85"/>
        <xdr:cNvSpPr/>
      </xdr:nvSpPr>
      <xdr:spPr>
        <a:xfrm>
          <a:off x="1079500" y="61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25105</xdr:rowOff>
    </xdr:from>
    <xdr:ext cx="534377" cy="259045"/>
    <xdr:sp macro="" textlink="">
      <xdr:nvSpPr>
        <xdr:cNvPr id="87" name="テキスト ボックス 86"/>
        <xdr:cNvSpPr txBox="1"/>
      </xdr:nvSpPr>
      <xdr:spPr>
        <a:xfrm>
          <a:off x="863111" y="61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75692</xdr:rowOff>
    </xdr:from>
    <xdr:to>
      <xdr:col>6</xdr:col>
      <xdr:colOff>511175</xdr:colOff>
      <xdr:row>54</xdr:row>
      <xdr:rowOff>112137</xdr:rowOff>
    </xdr:to>
    <xdr:cxnSp macro="">
      <xdr:nvCxnSpPr>
        <xdr:cNvPr id="119" name="直線コネクタ 118"/>
        <xdr:cNvCxnSpPr/>
      </xdr:nvCxnSpPr>
      <xdr:spPr>
        <a:xfrm flipV="1">
          <a:off x="3797300" y="9333992"/>
          <a:ext cx="8382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112137</xdr:rowOff>
    </xdr:from>
    <xdr:to>
      <xdr:col>5</xdr:col>
      <xdr:colOff>358775</xdr:colOff>
      <xdr:row>54</xdr:row>
      <xdr:rowOff>169810</xdr:rowOff>
    </xdr:to>
    <xdr:cxnSp macro="">
      <xdr:nvCxnSpPr>
        <xdr:cNvPr id="122" name="直線コネクタ 121"/>
        <xdr:cNvCxnSpPr/>
      </xdr:nvCxnSpPr>
      <xdr:spPr>
        <a:xfrm flipV="1">
          <a:off x="2908300" y="9370437"/>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169810</xdr:rowOff>
    </xdr:from>
    <xdr:to>
      <xdr:col>4</xdr:col>
      <xdr:colOff>155575</xdr:colOff>
      <xdr:row>55</xdr:row>
      <xdr:rowOff>124024</xdr:rowOff>
    </xdr:to>
    <xdr:cxnSp macro="">
      <xdr:nvCxnSpPr>
        <xdr:cNvPr id="125" name="直線コネクタ 124"/>
        <xdr:cNvCxnSpPr/>
      </xdr:nvCxnSpPr>
      <xdr:spPr>
        <a:xfrm flipV="1">
          <a:off x="2019300" y="9428110"/>
          <a:ext cx="889000" cy="1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121510</xdr:rowOff>
    </xdr:from>
    <xdr:to>
      <xdr:col>2</xdr:col>
      <xdr:colOff>638175</xdr:colOff>
      <xdr:row>55</xdr:row>
      <xdr:rowOff>124024</xdr:rowOff>
    </xdr:to>
    <xdr:cxnSp macro="">
      <xdr:nvCxnSpPr>
        <xdr:cNvPr id="128" name="直線コネクタ 127"/>
        <xdr:cNvCxnSpPr/>
      </xdr:nvCxnSpPr>
      <xdr:spPr>
        <a:xfrm>
          <a:off x="1130300" y="955126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24892</xdr:rowOff>
    </xdr:from>
    <xdr:to>
      <xdr:col>6</xdr:col>
      <xdr:colOff>561975</xdr:colOff>
      <xdr:row>54</xdr:row>
      <xdr:rowOff>126492</xdr:rowOff>
    </xdr:to>
    <xdr:sp macro="" textlink="">
      <xdr:nvSpPr>
        <xdr:cNvPr id="138" name="円/楕円 137"/>
        <xdr:cNvSpPr/>
      </xdr:nvSpPr>
      <xdr:spPr>
        <a:xfrm>
          <a:off x="4584700" y="92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47769</xdr:rowOff>
    </xdr:from>
    <xdr:ext cx="534377" cy="259045"/>
    <xdr:sp macro="" textlink="">
      <xdr:nvSpPr>
        <xdr:cNvPr id="139" name="物件費該当値テキスト"/>
        <xdr:cNvSpPr txBox="1"/>
      </xdr:nvSpPr>
      <xdr:spPr>
        <a:xfrm>
          <a:off x="4686300" y="913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61337</xdr:rowOff>
    </xdr:from>
    <xdr:to>
      <xdr:col>5</xdr:col>
      <xdr:colOff>409575</xdr:colOff>
      <xdr:row>54</xdr:row>
      <xdr:rowOff>162937</xdr:rowOff>
    </xdr:to>
    <xdr:sp macro="" textlink="">
      <xdr:nvSpPr>
        <xdr:cNvPr id="140" name="円/楕円 139"/>
        <xdr:cNvSpPr/>
      </xdr:nvSpPr>
      <xdr:spPr>
        <a:xfrm>
          <a:off x="3746500" y="93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8014</xdr:rowOff>
    </xdr:from>
    <xdr:ext cx="534377" cy="259045"/>
    <xdr:sp macro="" textlink="">
      <xdr:nvSpPr>
        <xdr:cNvPr id="141" name="テキスト ボックス 140"/>
        <xdr:cNvSpPr txBox="1"/>
      </xdr:nvSpPr>
      <xdr:spPr>
        <a:xfrm>
          <a:off x="3530111" y="90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119010</xdr:rowOff>
    </xdr:from>
    <xdr:to>
      <xdr:col>4</xdr:col>
      <xdr:colOff>206375</xdr:colOff>
      <xdr:row>55</xdr:row>
      <xdr:rowOff>49160</xdr:rowOff>
    </xdr:to>
    <xdr:sp macro="" textlink="">
      <xdr:nvSpPr>
        <xdr:cNvPr id="142" name="円/楕円 141"/>
        <xdr:cNvSpPr/>
      </xdr:nvSpPr>
      <xdr:spPr>
        <a:xfrm>
          <a:off x="2857500" y="93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40287</xdr:rowOff>
    </xdr:from>
    <xdr:ext cx="534377" cy="259045"/>
    <xdr:sp macro="" textlink="">
      <xdr:nvSpPr>
        <xdr:cNvPr id="143" name="テキスト ボックス 142"/>
        <xdr:cNvSpPr txBox="1"/>
      </xdr:nvSpPr>
      <xdr:spPr>
        <a:xfrm>
          <a:off x="2641111" y="947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73224</xdr:rowOff>
    </xdr:from>
    <xdr:to>
      <xdr:col>3</xdr:col>
      <xdr:colOff>3175</xdr:colOff>
      <xdr:row>56</xdr:row>
      <xdr:rowOff>3374</xdr:rowOff>
    </xdr:to>
    <xdr:sp macro="" textlink="">
      <xdr:nvSpPr>
        <xdr:cNvPr id="144" name="円/楕円 143"/>
        <xdr:cNvSpPr/>
      </xdr:nvSpPr>
      <xdr:spPr>
        <a:xfrm>
          <a:off x="1968500" y="95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165951</xdr:rowOff>
    </xdr:from>
    <xdr:ext cx="534377" cy="259045"/>
    <xdr:sp macro="" textlink="">
      <xdr:nvSpPr>
        <xdr:cNvPr id="145" name="テキスト ボックス 144"/>
        <xdr:cNvSpPr txBox="1"/>
      </xdr:nvSpPr>
      <xdr:spPr>
        <a:xfrm>
          <a:off x="1752111" y="959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70710</xdr:rowOff>
    </xdr:from>
    <xdr:to>
      <xdr:col>1</xdr:col>
      <xdr:colOff>485775</xdr:colOff>
      <xdr:row>56</xdr:row>
      <xdr:rowOff>860</xdr:rowOff>
    </xdr:to>
    <xdr:sp macro="" textlink="">
      <xdr:nvSpPr>
        <xdr:cNvPr id="146" name="円/楕円 145"/>
        <xdr:cNvSpPr/>
      </xdr:nvSpPr>
      <xdr:spPr>
        <a:xfrm>
          <a:off x="1079500" y="95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163437</xdr:rowOff>
    </xdr:from>
    <xdr:ext cx="534377" cy="259045"/>
    <xdr:sp macro="" textlink="">
      <xdr:nvSpPr>
        <xdr:cNvPr id="147" name="テキスト ボックス 146"/>
        <xdr:cNvSpPr txBox="1"/>
      </xdr:nvSpPr>
      <xdr:spPr>
        <a:xfrm>
          <a:off x="863111" y="95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24429</xdr:rowOff>
    </xdr:from>
    <xdr:to>
      <xdr:col>6</xdr:col>
      <xdr:colOff>511175</xdr:colOff>
      <xdr:row>75</xdr:row>
      <xdr:rowOff>2311</xdr:rowOff>
    </xdr:to>
    <xdr:cxnSp macro="">
      <xdr:nvCxnSpPr>
        <xdr:cNvPr id="172" name="直線コネクタ 171"/>
        <xdr:cNvCxnSpPr/>
      </xdr:nvCxnSpPr>
      <xdr:spPr>
        <a:xfrm flipV="1">
          <a:off x="3797300" y="12711729"/>
          <a:ext cx="838200" cy="1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124841</xdr:rowOff>
    </xdr:from>
    <xdr:to>
      <xdr:col>5</xdr:col>
      <xdr:colOff>358775</xdr:colOff>
      <xdr:row>75</xdr:row>
      <xdr:rowOff>2311</xdr:rowOff>
    </xdr:to>
    <xdr:cxnSp macro="">
      <xdr:nvCxnSpPr>
        <xdr:cNvPr id="175" name="直線コネクタ 174"/>
        <xdr:cNvCxnSpPr/>
      </xdr:nvCxnSpPr>
      <xdr:spPr>
        <a:xfrm>
          <a:off x="2908300" y="12812141"/>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69005</xdr:rowOff>
    </xdr:from>
    <xdr:to>
      <xdr:col>4</xdr:col>
      <xdr:colOff>155575</xdr:colOff>
      <xdr:row>74</xdr:row>
      <xdr:rowOff>124841</xdr:rowOff>
    </xdr:to>
    <xdr:cxnSp macro="">
      <xdr:nvCxnSpPr>
        <xdr:cNvPr id="178" name="直線コネクタ 177"/>
        <xdr:cNvCxnSpPr/>
      </xdr:nvCxnSpPr>
      <xdr:spPr>
        <a:xfrm>
          <a:off x="2019300" y="12756305"/>
          <a:ext cx="889000" cy="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69005</xdr:rowOff>
    </xdr:from>
    <xdr:to>
      <xdr:col>2</xdr:col>
      <xdr:colOff>638175</xdr:colOff>
      <xdr:row>74</xdr:row>
      <xdr:rowOff>71748</xdr:rowOff>
    </xdr:to>
    <xdr:cxnSp macro="">
      <xdr:nvCxnSpPr>
        <xdr:cNvPr id="181" name="直線コネクタ 180"/>
        <xdr:cNvCxnSpPr/>
      </xdr:nvCxnSpPr>
      <xdr:spPr>
        <a:xfrm flipV="1">
          <a:off x="1130300" y="1275630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145079</xdr:rowOff>
    </xdr:from>
    <xdr:to>
      <xdr:col>6</xdr:col>
      <xdr:colOff>561975</xdr:colOff>
      <xdr:row>74</xdr:row>
      <xdr:rowOff>75229</xdr:rowOff>
    </xdr:to>
    <xdr:sp macro="" textlink="">
      <xdr:nvSpPr>
        <xdr:cNvPr id="191" name="円/楕円 190"/>
        <xdr:cNvSpPr/>
      </xdr:nvSpPr>
      <xdr:spPr>
        <a:xfrm>
          <a:off x="4584700" y="126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167956</xdr:rowOff>
    </xdr:from>
    <xdr:ext cx="534377" cy="259045"/>
    <xdr:sp macro="" textlink="">
      <xdr:nvSpPr>
        <xdr:cNvPr id="192" name="維持補修費該当値テキスト"/>
        <xdr:cNvSpPr txBox="1"/>
      </xdr:nvSpPr>
      <xdr:spPr>
        <a:xfrm>
          <a:off x="4686300" y="125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122961</xdr:rowOff>
    </xdr:from>
    <xdr:to>
      <xdr:col>5</xdr:col>
      <xdr:colOff>409575</xdr:colOff>
      <xdr:row>75</xdr:row>
      <xdr:rowOff>53111</xdr:rowOff>
    </xdr:to>
    <xdr:sp macro="" textlink="">
      <xdr:nvSpPr>
        <xdr:cNvPr id="193" name="円/楕円 192"/>
        <xdr:cNvSpPr/>
      </xdr:nvSpPr>
      <xdr:spPr>
        <a:xfrm>
          <a:off x="3746500" y="128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69638</xdr:rowOff>
    </xdr:from>
    <xdr:ext cx="469744" cy="259045"/>
    <xdr:sp macro="" textlink="">
      <xdr:nvSpPr>
        <xdr:cNvPr id="194" name="テキスト ボックス 193"/>
        <xdr:cNvSpPr txBox="1"/>
      </xdr:nvSpPr>
      <xdr:spPr>
        <a:xfrm>
          <a:off x="3562427" y="125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74041</xdr:rowOff>
    </xdr:from>
    <xdr:to>
      <xdr:col>4</xdr:col>
      <xdr:colOff>206375</xdr:colOff>
      <xdr:row>75</xdr:row>
      <xdr:rowOff>4191</xdr:rowOff>
    </xdr:to>
    <xdr:sp macro="" textlink="">
      <xdr:nvSpPr>
        <xdr:cNvPr id="195" name="円/楕円 194"/>
        <xdr:cNvSpPr/>
      </xdr:nvSpPr>
      <xdr:spPr>
        <a:xfrm>
          <a:off x="2857500" y="127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20718</xdr:rowOff>
    </xdr:from>
    <xdr:ext cx="534377" cy="259045"/>
    <xdr:sp macro="" textlink="">
      <xdr:nvSpPr>
        <xdr:cNvPr id="196" name="テキスト ボックス 195"/>
        <xdr:cNvSpPr txBox="1"/>
      </xdr:nvSpPr>
      <xdr:spPr>
        <a:xfrm>
          <a:off x="2641111" y="125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18205</xdr:rowOff>
    </xdr:from>
    <xdr:to>
      <xdr:col>3</xdr:col>
      <xdr:colOff>3175</xdr:colOff>
      <xdr:row>74</xdr:row>
      <xdr:rowOff>119805</xdr:rowOff>
    </xdr:to>
    <xdr:sp macro="" textlink="">
      <xdr:nvSpPr>
        <xdr:cNvPr id="197" name="円/楕円 196"/>
        <xdr:cNvSpPr/>
      </xdr:nvSpPr>
      <xdr:spPr>
        <a:xfrm>
          <a:off x="1968500" y="127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136332</xdr:rowOff>
    </xdr:from>
    <xdr:ext cx="534377" cy="259045"/>
    <xdr:sp macro="" textlink="">
      <xdr:nvSpPr>
        <xdr:cNvPr id="198" name="テキスト ボックス 197"/>
        <xdr:cNvSpPr txBox="1"/>
      </xdr:nvSpPr>
      <xdr:spPr>
        <a:xfrm>
          <a:off x="1752111" y="124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20948</xdr:rowOff>
    </xdr:from>
    <xdr:to>
      <xdr:col>1</xdr:col>
      <xdr:colOff>485775</xdr:colOff>
      <xdr:row>74</xdr:row>
      <xdr:rowOff>122548</xdr:rowOff>
    </xdr:to>
    <xdr:sp macro="" textlink="">
      <xdr:nvSpPr>
        <xdr:cNvPr id="199" name="円/楕円 198"/>
        <xdr:cNvSpPr/>
      </xdr:nvSpPr>
      <xdr:spPr>
        <a:xfrm>
          <a:off x="1079500" y="127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139075</xdr:rowOff>
    </xdr:from>
    <xdr:ext cx="534377" cy="259045"/>
    <xdr:sp macro="" textlink="">
      <xdr:nvSpPr>
        <xdr:cNvPr id="200" name="テキスト ボックス 199"/>
        <xdr:cNvSpPr txBox="1"/>
      </xdr:nvSpPr>
      <xdr:spPr>
        <a:xfrm>
          <a:off x="863111" y="1248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125968</xdr:rowOff>
    </xdr:from>
    <xdr:to>
      <xdr:col>6</xdr:col>
      <xdr:colOff>511175</xdr:colOff>
      <xdr:row>95</xdr:row>
      <xdr:rowOff>167328</xdr:rowOff>
    </xdr:to>
    <xdr:cxnSp macro="">
      <xdr:nvCxnSpPr>
        <xdr:cNvPr id="232" name="直線コネクタ 231"/>
        <xdr:cNvCxnSpPr/>
      </xdr:nvCxnSpPr>
      <xdr:spPr>
        <a:xfrm flipV="1">
          <a:off x="3797300" y="16413718"/>
          <a:ext cx="838200" cy="4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167328</xdr:rowOff>
    </xdr:from>
    <xdr:to>
      <xdr:col>5</xdr:col>
      <xdr:colOff>358775</xdr:colOff>
      <xdr:row>96</xdr:row>
      <xdr:rowOff>32796</xdr:rowOff>
    </xdr:to>
    <xdr:cxnSp macro="">
      <xdr:nvCxnSpPr>
        <xdr:cNvPr id="235" name="直線コネクタ 234"/>
        <xdr:cNvCxnSpPr/>
      </xdr:nvCxnSpPr>
      <xdr:spPr>
        <a:xfrm flipV="1">
          <a:off x="2908300" y="16455078"/>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32796</xdr:rowOff>
    </xdr:from>
    <xdr:to>
      <xdr:col>4</xdr:col>
      <xdr:colOff>155575</xdr:colOff>
      <xdr:row>96</xdr:row>
      <xdr:rowOff>62726</xdr:rowOff>
    </xdr:to>
    <xdr:cxnSp macro="">
      <xdr:nvCxnSpPr>
        <xdr:cNvPr id="238" name="直線コネクタ 237"/>
        <xdr:cNvCxnSpPr/>
      </xdr:nvCxnSpPr>
      <xdr:spPr>
        <a:xfrm flipV="1">
          <a:off x="2019300" y="16491996"/>
          <a:ext cx="8890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62726</xdr:rowOff>
    </xdr:from>
    <xdr:to>
      <xdr:col>2</xdr:col>
      <xdr:colOff>638175</xdr:colOff>
      <xdr:row>96</xdr:row>
      <xdr:rowOff>93866</xdr:rowOff>
    </xdr:to>
    <xdr:cxnSp macro="">
      <xdr:nvCxnSpPr>
        <xdr:cNvPr id="241" name="直線コネクタ 240"/>
        <xdr:cNvCxnSpPr/>
      </xdr:nvCxnSpPr>
      <xdr:spPr>
        <a:xfrm flipV="1">
          <a:off x="1130300" y="16521926"/>
          <a:ext cx="8890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75168</xdr:rowOff>
    </xdr:from>
    <xdr:to>
      <xdr:col>6</xdr:col>
      <xdr:colOff>561975</xdr:colOff>
      <xdr:row>96</xdr:row>
      <xdr:rowOff>5318</xdr:rowOff>
    </xdr:to>
    <xdr:sp macro="" textlink="">
      <xdr:nvSpPr>
        <xdr:cNvPr id="251" name="円/楕円 250"/>
        <xdr:cNvSpPr/>
      </xdr:nvSpPr>
      <xdr:spPr>
        <a:xfrm>
          <a:off x="4584700" y="163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53595</xdr:rowOff>
    </xdr:from>
    <xdr:ext cx="534377" cy="259045"/>
    <xdr:sp macro="" textlink="">
      <xdr:nvSpPr>
        <xdr:cNvPr id="252" name="扶助費該当値テキスト"/>
        <xdr:cNvSpPr txBox="1"/>
      </xdr:nvSpPr>
      <xdr:spPr>
        <a:xfrm>
          <a:off x="4686300" y="1634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116528</xdr:rowOff>
    </xdr:from>
    <xdr:to>
      <xdr:col>5</xdr:col>
      <xdr:colOff>409575</xdr:colOff>
      <xdr:row>96</xdr:row>
      <xdr:rowOff>46678</xdr:rowOff>
    </xdr:to>
    <xdr:sp macro="" textlink="">
      <xdr:nvSpPr>
        <xdr:cNvPr id="253" name="円/楕円 252"/>
        <xdr:cNvSpPr/>
      </xdr:nvSpPr>
      <xdr:spPr>
        <a:xfrm>
          <a:off x="3746500" y="1640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37805</xdr:rowOff>
    </xdr:from>
    <xdr:ext cx="534377" cy="259045"/>
    <xdr:sp macro="" textlink="">
      <xdr:nvSpPr>
        <xdr:cNvPr id="254" name="テキスト ボックス 253"/>
        <xdr:cNvSpPr txBox="1"/>
      </xdr:nvSpPr>
      <xdr:spPr>
        <a:xfrm>
          <a:off x="3530111" y="1649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153446</xdr:rowOff>
    </xdr:from>
    <xdr:to>
      <xdr:col>4</xdr:col>
      <xdr:colOff>206375</xdr:colOff>
      <xdr:row>96</xdr:row>
      <xdr:rowOff>83596</xdr:rowOff>
    </xdr:to>
    <xdr:sp macro="" textlink="">
      <xdr:nvSpPr>
        <xdr:cNvPr id="255" name="円/楕円 254"/>
        <xdr:cNvSpPr/>
      </xdr:nvSpPr>
      <xdr:spPr>
        <a:xfrm>
          <a:off x="2857500" y="164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74723</xdr:rowOff>
    </xdr:from>
    <xdr:ext cx="534377" cy="259045"/>
    <xdr:sp macro="" textlink="">
      <xdr:nvSpPr>
        <xdr:cNvPr id="256" name="テキスト ボックス 255"/>
        <xdr:cNvSpPr txBox="1"/>
      </xdr:nvSpPr>
      <xdr:spPr>
        <a:xfrm>
          <a:off x="2641111" y="165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11926</xdr:rowOff>
    </xdr:from>
    <xdr:to>
      <xdr:col>3</xdr:col>
      <xdr:colOff>3175</xdr:colOff>
      <xdr:row>96</xdr:row>
      <xdr:rowOff>113526</xdr:rowOff>
    </xdr:to>
    <xdr:sp macro="" textlink="">
      <xdr:nvSpPr>
        <xdr:cNvPr id="257" name="円/楕円 256"/>
        <xdr:cNvSpPr/>
      </xdr:nvSpPr>
      <xdr:spPr>
        <a:xfrm>
          <a:off x="1968500" y="164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104653</xdr:rowOff>
    </xdr:from>
    <xdr:ext cx="534377" cy="259045"/>
    <xdr:sp macro="" textlink="">
      <xdr:nvSpPr>
        <xdr:cNvPr id="258" name="テキスト ボックス 257"/>
        <xdr:cNvSpPr txBox="1"/>
      </xdr:nvSpPr>
      <xdr:spPr>
        <a:xfrm>
          <a:off x="1752111" y="165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43066</xdr:rowOff>
    </xdr:from>
    <xdr:to>
      <xdr:col>1</xdr:col>
      <xdr:colOff>485775</xdr:colOff>
      <xdr:row>96</xdr:row>
      <xdr:rowOff>144666</xdr:rowOff>
    </xdr:to>
    <xdr:sp macro="" textlink="">
      <xdr:nvSpPr>
        <xdr:cNvPr id="259" name="円/楕円 258"/>
        <xdr:cNvSpPr/>
      </xdr:nvSpPr>
      <xdr:spPr>
        <a:xfrm>
          <a:off x="1079500" y="165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135793</xdr:rowOff>
    </xdr:from>
    <xdr:ext cx="534377" cy="259045"/>
    <xdr:sp macro="" textlink="">
      <xdr:nvSpPr>
        <xdr:cNvPr id="260" name="テキスト ボックス 259"/>
        <xdr:cNvSpPr txBox="1"/>
      </xdr:nvSpPr>
      <xdr:spPr>
        <a:xfrm>
          <a:off x="863111" y="165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79807</xdr:rowOff>
    </xdr:from>
    <xdr:to>
      <xdr:col>15</xdr:col>
      <xdr:colOff>180975</xdr:colOff>
      <xdr:row>37</xdr:row>
      <xdr:rowOff>23000</xdr:rowOff>
    </xdr:to>
    <xdr:cxnSp macro="">
      <xdr:nvCxnSpPr>
        <xdr:cNvPr id="289" name="直線コネクタ 288"/>
        <xdr:cNvCxnSpPr/>
      </xdr:nvCxnSpPr>
      <xdr:spPr>
        <a:xfrm flipV="1">
          <a:off x="9639300" y="6252007"/>
          <a:ext cx="838200" cy="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23000</xdr:rowOff>
    </xdr:from>
    <xdr:to>
      <xdr:col>14</xdr:col>
      <xdr:colOff>28575</xdr:colOff>
      <xdr:row>37</xdr:row>
      <xdr:rowOff>31979</xdr:rowOff>
    </xdr:to>
    <xdr:cxnSp macro="">
      <xdr:nvCxnSpPr>
        <xdr:cNvPr id="292" name="直線コネクタ 291"/>
        <xdr:cNvCxnSpPr/>
      </xdr:nvCxnSpPr>
      <xdr:spPr>
        <a:xfrm flipV="1">
          <a:off x="8750300" y="6366650"/>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31979</xdr:rowOff>
    </xdr:from>
    <xdr:to>
      <xdr:col>12</xdr:col>
      <xdr:colOff>511175</xdr:colOff>
      <xdr:row>37</xdr:row>
      <xdr:rowOff>60846</xdr:rowOff>
    </xdr:to>
    <xdr:cxnSp macro="">
      <xdr:nvCxnSpPr>
        <xdr:cNvPr id="295" name="直線コネクタ 294"/>
        <xdr:cNvCxnSpPr/>
      </xdr:nvCxnSpPr>
      <xdr:spPr>
        <a:xfrm flipV="1">
          <a:off x="7861300" y="6375629"/>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60846</xdr:rowOff>
    </xdr:from>
    <xdr:to>
      <xdr:col>11</xdr:col>
      <xdr:colOff>307975</xdr:colOff>
      <xdr:row>38</xdr:row>
      <xdr:rowOff>50267</xdr:rowOff>
    </xdr:to>
    <xdr:cxnSp macro="">
      <xdr:nvCxnSpPr>
        <xdr:cNvPr id="298" name="直線コネクタ 297"/>
        <xdr:cNvCxnSpPr/>
      </xdr:nvCxnSpPr>
      <xdr:spPr>
        <a:xfrm flipV="1">
          <a:off x="6972300" y="6404496"/>
          <a:ext cx="889000" cy="1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29007</xdr:rowOff>
    </xdr:from>
    <xdr:to>
      <xdr:col>15</xdr:col>
      <xdr:colOff>231775</xdr:colOff>
      <xdr:row>36</xdr:row>
      <xdr:rowOff>130607</xdr:rowOff>
    </xdr:to>
    <xdr:sp macro="" textlink="">
      <xdr:nvSpPr>
        <xdr:cNvPr id="308" name="円/楕円 307"/>
        <xdr:cNvSpPr/>
      </xdr:nvSpPr>
      <xdr:spPr>
        <a:xfrm>
          <a:off x="104267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7434</xdr:rowOff>
    </xdr:from>
    <xdr:ext cx="534377" cy="259045"/>
    <xdr:sp macro="" textlink="">
      <xdr:nvSpPr>
        <xdr:cNvPr id="309" name="補助費等該当値テキスト"/>
        <xdr:cNvSpPr txBox="1"/>
      </xdr:nvSpPr>
      <xdr:spPr>
        <a:xfrm>
          <a:off x="10528300" y="61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143650</xdr:rowOff>
    </xdr:from>
    <xdr:to>
      <xdr:col>14</xdr:col>
      <xdr:colOff>79375</xdr:colOff>
      <xdr:row>37</xdr:row>
      <xdr:rowOff>73800</xdr:rowOff>
    </xdr:to>
    <xdr:sp macro="" textlink="">
      <xdr:nvSpPr>
        <xdr:cNvPr id="310" name="円/楕円 309"/>
        <xdr:cNvSpPr/>
      </xdr:nvSpPr>
      <xdr:spPr>
        <a:xfrm>
          <a:off x="9588500" y="63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64927</xdr:rowOff>
    </xdr:from>
    <xdr:ext cx="534377" cy="259045"/>
    <xdr:sp macro="" textlink="">
      <xdr:nvSpPr>
        <xdr:cNvPr id="311" name="テキスト ボックス 310"/>
        <xdr:cNvSpPr txBox="1"/>
      </xdr:nvSpPr>
      <xdr:spPr>
        <a:xfrm>
          <a:off x="9372111" y="64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152629</xdr:rowOff>
    </xdr:from>
    <xdr:to>
      <xdr:col>12</xdr:col>
      <xdr:colOff>561975</xdr:colOff>
      <xdr:row>37</xdr:row>
      <xdr:rowOff>82779</xdr:rowOff>
    </xdr:to>
    <xdr:sp macro="" textlink="">
      <xdr:nvSpPr>
        <xdr:cNvPr id="312" name="円/楕円 311"/>
        <xdr:cNvSpPr/>
      </xdr:nvSpPr>
      <xdr:spPr>
        <a:xfrm>
          <a:off x="8699500" y="63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73906</xdr:rowOff>
    </xdr:from>
    <xdr:ext cx="534377" cy="259045"/>
    <xdr:sp macro="" textlink="">
      <xdr:nvSpPr>
        <xdr:cNvPr id="313" name="テキスト ボックス 312"/>
        <xdr:cNvSpPr txBox="1"/>
      </xdr:nvSpPr>
      <xdr:spPr>
        <a:xfrm>
          <a:off x="8483111" y="64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10046</xdr:rowOff>
    </xdr:from>
    <xdr:to>
      <xdr:col>11</xdr:col>
      <xdr:colOff>358775</xdr:colOff>
      <xdr:row>37</xdr:row>
      <xdr:rowOff>111646</xdr:rowOff>
    </xdr:to>
    <xdr:sp macro="" textlink="">
      <xdr:nvSpPr>
        <xdr:cNvPr id="314" name="円/楕円 313"/>
        <xdr:cNvSpPr/>
      </xdr:nvSpPr>
      <xdr:spPr>
        <a:xfrm>
          <a:off x="7810500" y="63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102773</xdr:rowOff>
    </xdr:from>
    <xdr:ext cx="534377" cy="259045"/>
    <xdr:sp macro="" textlink="">
      <xdr:nvSpPr>
        <xdr:cNvPr id="315" name="テキスト ボックス 314"/>
        <xdr:cNvSpPr txBox="1"/>
      </xdr:nvSpPr>
      <xdr:spPr>
        <a:xfrm>
          <a:off x="7594111" y="64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170917</xdr:rowOff>
    </xdr:from>
    <xdr:to>
      <xdr:col>10</xdr:col>
      <xdr:colOff>155575</xdr:colOff>
      <xdr:row>38</xdr:row>
      <xdr:rowOff>101067</xdr:rowOff>
    </xdr:to>
    <xdr:sp macro="" textlink="">
      <xdr:nvSpPr>
        <xdr:cNvPr id="316" name="円/楕円 315"/>
        <xdr:cNvSpPr/>
      </xdr:nvSpPr>
      <xdr:spPr>
        <a:xfrm>
          <a:off x="6921500" y="65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92194</xdr:rowOff>
    </xdr:from>
    <xdr:ext cx="534377" cy="259045"/>
    <xdr:sp macro="" textlink="">
      <xdr:nvSpPr>
        <xdr:cNvPr id="317" name="テキスト ボックス 316"/>
        <xdr:cNvSpPr txBox="1"/>
      </xdr:nvSpPr>
      <xdr:spPr>
        <a:xfrm>
          <a:off x="6705111" y="66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125074</xdr:rowOff>
    </xdr:from>
    <xdr:to>
      <xdr:col>15</xdr:col>
      <xdr:colOff>180975</xdr:colOff>
      <xdr:row>57</xdr:row>
      <xdr:rowOff>132042</xdr:rowOff>
    </xdr:to>
    <xdr:cxnSp macro="">
      <xdr:nvCxnSpPr>
        <xdr:cNvPr id="346" name="直線コネクタ 345"/>
        <xdr:cNvCxnSpPr/>
      </xdr:nvCxnSpPr>
      <xdr:spPr>
        <a:xfrm>
          <a:off x="9639300" y="9897724"/>
          <a:ext cx="8382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125074</xdr:rowOff>
    </xdr:from>
    <xdr:to>
      <xdr:col>14</xdr:col>
      <xdr:colOff>28575</xdr:colOff>
      <xdr:row>57</xdr:row>
      <xdr:rowOff>147198</xdr:rowOff>
    </xdr:to>
    <xdr:cxnSp macro="">
      <xdr:nvCxnSpPr>
        <xdr:cNvPr id="349" name="直線コネクタ 348"/>
        <xdr:cNvCxnSpPr/>
      </xdr:nvCxnSpPr>
      <xdr:spPr>
        <a:xfrm flipV="1">
          <a:off x="8750300" y="9897724"/>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147198</xdr:rowOff>
    </xdr:from>
    <xdr:to>
      <xdr:col>12</xdr:col>
      <xdr:colOff>511175</xdr:colOff>
      <xdr:row>57</xdr:row>
      <xdr:rowOff>167891</xdr:rowOff>
    </xdr:to>
    <xdr:cxnSp macro="">
      <xdr:nvCxnSpPr>
        <xdr:cNvPr id="352" name="直線コネクタ 351"/>
        <xdr:cNvCxnSpPr/>
      </xdr:nvCxnSpPr>
      <xdr:spPr>
        <a:xfrm flipV="1">
          <a:off x="7861300" y="9919848"/>
          <a:ext cx="889000" cy="2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167891</xdr:rowOff>
    </xdr:from>
    <xdr:to>
      <xdr:col>11</xdr:col>
      <xdr:colOff>307975</xdr:colOff>
      <xdr:row>58</xdr:row>
      <xdr:rowOff>69188</xdr:rowOff>
    </xdr:to>
    <xdr:cxnSp macro="">
      <xdr:nvCxnSpPr>
        <xdr:cNvPr id="355" name="直線コネクタ 354"/>
        <xdr:cNvCxnSpPr/>
      </xdr:nvCxnSpPr>
      <xdr:spPr>
        <a:xfrm flipV="1">
          <a:off x="6972300" y="9940541"/>
          <a:ext cx="889000" cy="7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81242</xdr:rowOff>
    </xdr:from>
    <xdr:to>
      <xdr:col>15</xdr:col>
      <xdr:colOff>231775</xdr:colOff>
      <xdr:row>58</xdr:row>
      <xdr:rowOff>11392</xdr:rowOff>
    </xdr:to>
    <xdr:sp macro="" textlink="">
      <xdr:nvSpPr>
        <xdr:cNvPr id="365" name="円/楕円 364"/>
        <xdr:cNvSpPr/>
      </xdr:nvSpPr>
      <xdr:spPr>
        <a:xfrm>
          <a:off x="10426700" y="98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104119</xdr:rowOff>
    </xdr:from>
    <xdr:ext cx="534377" cy="259045"/>
    <xdr:sp macro="" textlink="">
      <xdr:nvSpPr>
        <xdr:cNvPr id="366" name="普通建設事業費該当値テキスト"/>
        <xdr:cNvSpPr txBox="1"/>
      </xdr:nvSpPr>
      <xdr:spPr>
        <a:xfrm>
          <a:off x="10528300" y="97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74274</xdr:rowOff>
    </xdr:from>
    <xdr:to>
      <xdr:col>14</xdr:col>
      <xdr:colOff>79375</xdr:colOff>
      <xdr:row>58</xdr:row>
      <xdr:rowOff>4424</xdr:rowOff>
    </xdr:to>
    <xdr:sp macro="" textlink="">
      <xdr:nvSpPr>
        <xdr:cNvPr id="367" name="円/楕円 366"/>
        <xdr:cNvSpPr/>
      </xdr:nvSpPr>
      <xdr:spPr>
        <a:xfrm>
          <a:off x="9588500" y="98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20951</xdr:rowOff>
    </xdr:from>
    <xdr:ext cx="534377" cy="259045"/>
    <xdr:sp macro="" textlink="">
      <xdr:nvSpPr>
        <xdr:cNvPr id="368" name="テキスト ボックス 367"/>
        <xdr:cNvSpPr txBox="1"/>
      </xdr:nvSpPr>
      <xdr:spPr>
        <a:xfrm>
          <a:off x="9372111" y="962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96398</xdr:rowOff>
    </xdr:from>
    <xdr:to>
      <xdr:col>12</xdr:col>
      <xdr:colOff>561975</xdr:colOff>
      <xdr:row>58</xdr:row>
      <xdr:rowOff>26548</xdr:rowOff>
    </xdr:to>
    <xdr:sp macro="" textlink="">
      <xdr:nvSpPr>
        <xdr:cNvPr id="369" name="円/楕円 368"/>
        <xdr:cNvSpPr/>
      </xdr:nvSpPr>
      <xdr:spPr>
        <a:xfrm>
          <a:off x="8699500" y="98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17675</xdr:rowOff>
    </xdr:from>
    <xdr:ext cx="534377" cy="259045"/>
    <xdr:sp macro="" textlink="">
      <xdr:nvSpPr>
        <xdr:cNvPr id="370" name="テキスト ボックス 369"/>
        <xdr:cNvSpPr txBox="1"/>
      </xdr:nvSpPr>
      <xdr:spPr>
        <a:xfrm>
          <a:off x="8483111" y="99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117091</xdr:rowOff>
    </xdr:from>
    <xdr:to>
      <xdr:col>11</xdr:col>
      <xdr:colOff>358775</xdr:colOff>
      <xdr:row>58</xdr:row>
      <xdr:rowOff>47241</xdr:rowOff>
    </xdr:to>
    <xdr:sp macro="" textlink="">
      <xdr:nvSpPr>
        <xdr:cNvPr id="371" name="円/楕円 370"/>
        <xdr:cNvSpPr/>
      </xdr:nvSpPr>
      <xdr:spPr>
        <a:xfrm>
          <a:off x="7810500" y="98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38368</xdr:rowOff>
    </xdr:from>
    <xdr:ext cx="534377" cy="259045"/>
    <xdr:sp macro="" textlink="">
      <xdr:nvSpPr>
        <xdr:cNvPr id="372" name="テキスト ボックス 371"/>
        <xdr:cNvSpPr txBox="1"/>
      </xdr:nvSpPr>
      <xdr:spPr>
        <a:xfrm>
          <a:off x="7594111" y="99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18388</xdr:rowOff>
    </xdr:from>
    <xdr:to>
      <xdr:col>10</xdr:col>
      <xdr:colOff>155575</xdr:colOff>
      <xdr:row>58</xdr:row>
      <xdr:rowOff>119988</xdr:rowOff>
    </xdr:to>
    <xdr:sp macro="" textlink="">
      <xdr:nvSpPr>
        <xdr:cNvPr id="373" name="円/楕円 372"/>
        <xdr:cNvSpPr/>
      </xdr:nvSpPr>
      <xdr:spPr>
        <a:xfrm>
          <a:off x="6921500" y="99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111115</xdr:rowOff>
    </xdr:from>
    <xdr:ext cx="534377" cy="259045"/>
    <xdr:sp macro="" textlink="">
      <xdr:nvSpPr>
        <xdr:cNvPr id="374" name="テキスト ボックス 373"/>
        <xdr:cNvSpPr txBox="1"/>
      </xdr:nvSpPr>
      <xdr:spPr>
        <a:xfrm>
          <a:off x="6705111" y="100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158348</xdr:rowOff>
    </xdr:from>
    <xdr:to>
      <xdr:col>15</xdr:col>
      <xdr:colOff>180975</xdr:colOff>
      <xdr:row>77</xdr:row>
      <xdr:rowOff>55466</xdr:rowOff>
    </xdr:to>
    <xdr:cxnSp macro="">
      <xdr:nvCxnSpPr>
        <xdr:cNvPr id="399" name="直線コネクタ 398"/>
        <xdr:cNvCxnSpPr/>
      </xdr:nvCxnSpPr>
      <xdr:spPr>
        <a:xfrm flipV="1">
          <a:off x="9639300" y="13188548"/>
          <a:ext cx="838200" cy="6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55466</xdr:rowOff>
    </xdr:from>
    <xdr:to>
      <xdr:col>14</xdr:col>
      <xdr:colOff>28575</xdr:colOff>
      <xdr:row>77</xdr:row>
      <xdr:rowOff>60513</xdr:rowOff>
    </xdr:to>
    <xdr:cxnSp macro="">
      <xdr:nvCxnSpPr>
        <xdr:cNvPr id="402" name="直線コネクタ 401"/>
        <xdr:cNvCxnSpPr/>
      </xdr:nvCxnSpPr>
      <xdr:spPr>
        <a:xfrm flipV="1">
          <a:off x="8750300" y="1325711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107548</xdr:rowOff>
    </xdr:from>
    <xdr:to>
      <xdr:col>15</xdr:col>
      <xdr:colOff>231775</xdr:colOff>
      <xdr:row>77</xdr:row>
      <xdr:rowOff>37698</xdr:rowOff>
    </xdr:to>
    <xdr:sp macro="" textlink="">
      <xdr:nvSpPr>
        <xdr:cNvPr id="412" name="円/楕円 411"/>
        <xdr:cNvSpPr/>
      </xdr:nvSpPr>
      <xdr:spPr>
        <a:xfrm>
          <a:off x="10426700" y="1313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130425</xdr:rowOff>
    </xdr:from>
    <xdr:ext cx="534377" cy="259045"/>
    <xdr:sp macro="" textlink="">
      <xdr:nvSpPr>
        <xdr:cNvPr id="413" name="普通建設事業費 （ うち新規整備　）該当値テキスト"/>
        <xdr:cNvSpPr txBox="1"/>
      </xdr:nvSpPr>
      <xdr:spPr>
        <a:xfrm>
          <a:off x="10528300" y="129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4666</xdr:rowOff>
    </xdr:from>
    <xdr:to>
      <xdr:col>14</xdr:col>
      <xdr:colOff>79375</xdr:colOff>
      <xdr:row>77</xdr:row>
      <xdr:rowOff>106266</xdr:rowOff>
    </xdr:to>
    <xdr:sp macro="" textlink="">
      <xdr:nvSpPr>
        <xdr:cNvPr id="414" name="円/楕円 413"/>
        <xdr:cNvSpPr/>
      </xdr:nvSpPr>
      <xdr:spPr>
        <a:xfrm>
          <a:off x="9588500" y="132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122793</xdr:rowOff>
    </xdr:from>
    <xdr:ext cx="534377" cy="259045"/>
    <xdr:sp macro="" textlink="">
      <xdr:nvSpPr>
        <xdr:cNvPr id="415" name="テキスト ボックス 414"/>
        <xdr:cNvSpPr txBox="1"/>
      </xdr:nvSpPr>
      <xdr:spPr>
        <a:xfrm>
          <a:off x="9372111" y="129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9713</xdr:rowOff>
    </xdr:from>
    <xdr:to>
      <xdr:col>12</xdr:col>
      <xdr:colOff>561975</xdr:colOff>
      <xdr:row>77</xdr:row>
      <xdr:rowOff>111313</xdr:rowOff>
    </xdr:to>
    <xdr:sp macro="" textlink="">
      <xdr:nvSpPr>
        <xdr:cNvPr id="416" name="円/楕円 415"/>
        <xdr:cNvSpPr/>
      </xdr:nvSpPr>
      <xdr:spPr>
        <a:xfrm>
          <a:off x="8699500" y="132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102440</xdr:rowOff>
    </xdr:from>
    <xdr:ext cx="534377" cy="259045"/>
    <xdr:sp macro="" textlink="">
      <xdr:nvSpPr>
        <xdr:cNvPr id="417" name="テキスト ボックス 416"/>
        <xdr:cNvSpPr txBox="1"/>
      </xdr:nvSpPr>
      <xdr:spPr>
        <a:xfrm>
          <a:off x="8483111" y="133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87122</xdr:rowOff>
    </xdr:from>
    <xdr:to>
      <xdr:col>15</xdr:col>
      <xdr:colOff>180975</xdr:colOff>
      <xdr:row>96</xdr:row>
      <xdr:rowOff>108896</xdr:rowOff>
    </xdr:to>
    <xdr:cxnSp macro="">
      <xdr:nvCxnSpPr>
        <xdr:cNvPr id="446" name="直線コネクタ 445"/>
        <xdr:cNvCxnSpPr/>
      </xdr:nvCxnSpPr>
      <xdr:spPr>
        <a:xfrm flipV="1">
          <a:off x="9639300" y="16546322"/>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77349</xdr:rowOff>
    </xdr:from>
    <xdr:to>
      <xdr:col>14</xdr:col>
      <xdr:colOff>28575</xdr:colOff>
      <xdr:row>96</xdr:row>
      <xdr:rowOff>108896</xdr:rowOff>
    </xdr:to>
    <xdr:cxnSp macro="">
      <xdr:nvCxnSpPr>
        <xdr:cNvPr id="449" name="直線コネクタ 448"/>
        <xdr:cNvCxnSpPr/>
      </xdr:nvCxnSpPr>
      <xdr:spPr>
        <a:xfrm>
          <a:off x="8750300" y="1653654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36322</xdr:rowOff>
    </xdr:from>
    <xdr:to>
      <xdr:col>15</xdr:col>
      <xdr:colOff>231775</xdr:colOff>
      <xdr:row>96</xdr:row>
      <xdr:rowOff>137922</xdr:rowOff>
    </xdr:to>
    <xdr:sp macro="" textlink="">
      <xdr:nvSpPr>
        <xdr:cNvPr id="459" name="円/楕円 458"/>
        <xdr:cNvSpPr/>
      </xdr:nvSpPr>
      <xdr:spPr>
        <a:xfrm>
          <a:off x="10426700" y="164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59199</xdr:rowOff>
    </xdr:from>
    <xdr:ext cx="534377" cy="259045"/>
    <xdr:sp macro="" textlink="">
      <xdr:nvSpPr>
        <xdr:cNvPr id="460" name="普通建設事業費 （ うち更新整備　）該当値テキスト"/>
        <xdr:cNvSpPr txBox="1"/>
      </xdr:nvSpPr>
      <xdr:spPr>
        <a:xfrm>
          <a:off x="10528300" y="1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58096</xdr:rowOff>
    </xdr:from>
    <xdr:to>
      <xdr:col>14</xdr:col>
      <xdr:colOff>79375</xdr:colOff>
      <xdr:row>96</xdr:row>
      <xdr:rowOff>159696</xdr:rowOff>
    </xdr:to>
    <xdr:sp macro="" textlink="">
      <xdr:nvSpPr>
        <xdr:cNvPr id="461" name="円/楕円 460"/>
        <xdr:cNvSpPr/>
      </xdr:nvSpPr>
      <xdr:spPr>
        <a:xfrm>
          <a:off x="9588500" y="165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4773</xdr:rowOff>
    </xdr:from>
    <xdr:ext cx="534377" cy="259045"/>
    <xdr:sp macro="" textlink="">
      <xdr:nvSpPr>
        <xdr:cNvPr id="462" name="テキスト ボックス 461"/>
        <xdr:cNvSpPr txBox="1"/>
      </xdr:nvSpPr>
      <xdr:spPr>
        <a:xfrm>
          <a:off x="9372111" y="162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26549</xdr:rowOff>
    </xdr:from>
    <xdr:to>
      <xdr:col>12</xdr:col>
      <xdr:colOff>561975</xdr:colOff>
      <xdr:row>96</xdr:row>
      <xdr:rowOff>128149</xdr:rowOff>
    </xdr:to>
    <xdr:sp macro="" textlink="">
      <xdr:nvSpPr>
        <xdr:cNvPr id="463" name="円/楕円 462"/>
        <xdr:cNvSpPr/>
      </xdr:nvSpPr>
      <xdr:spPr>
        <a:xfrm>
          <a:off x="8699500" y="164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119276</xdr:rowOff>
    </xdr:from>
    <xdr:ext cx="534377" cy="259045"/>
    <xdr:sp macro="" textlink="">
      <xdr:nvSpPr>
        <xdr:cNvPr id="464" name="テキスト ボックス 463"/>
        <xdr:cNvSpPr txBox="1"/>
      </xdr:nvSpPr>
      <xdr:spPr>
        <a:xfrm>
          <a:off x="8483111" y="165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128956</xdr:rowOff>
    </xdr:from>
    <xdr:to>
      <xdr:col>23</xdr:col>
      <xdr:colOff>517525</xdr:colOff>
      <xdr:row>38</xdr:row>
      <xdr:rowOff>139700</xdr:rowOff>
    </xdr:to>
    <xdr:cxnSp macro="">
      <xdr:nvCxnSpPr>
        <xdr:cNvPr id="491" name="直線コネクタ 490"/>
        <xdr:cNvCxnSpPr/>
      </xdr:nvCxnSpPr>
      <xdr:spPr>
        <a:xfrm>
          <a:off x="15481300" y="6644056"/>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128956</xdr:rowOff>
    </xdr:from>
    <xdr:to>
      <xdr:col>22</xdr:col>
      <xdr:colOff>365125</xdr:colOff>
      <xdr:row>38</xdr:row>
      <xdr:rowOff>131516</xdr:rowOff>
    </xdr:to>
    <xdr:cxnSp macro="">
      <xdr:nvCxnSpPr>
        <xdr:cNvPr id="494" name="直線コネクタ 493"/>
        <xdr:cNvCxnSpPr/>
      </xdr:nvCxnSpPr>
      <xdr:spPr>
        <a:xfrm flipV="1">
          <a:off x="14592300" y="664405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131516</xdr:rowOff>
    </xdr:from>
    <xdr:to>
      <xdr:col>21</xdr:col>
      <xdr:colOff>161925</xdr:colOff>
      <xdr:row>38</xdr:row>
      <xdr:rowOff>139700</xdr:rowOff>
    </xdr:to>
    <xdr:cxnSp macro="">
      <xdr:nvCxnSpPr>
        <xdr:cNvPr id="497" name="直線コネクタ 496"/>
        <xdr:cNvCxnSpPr/>
      </xdr:nvCxnSpPr>
      <xdr:spPr>
        <a:xfrm flipV="1">
          <a:off x="13703300" y="664661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78156</xdr:rowOff>
    </xdr:from>
    <xdr:to>
      <xdr:col>22</xdr:col>
      <xdr:colOff>415925</xdr:colOff>
      <xdr:row>39</xdr:row>
      <xdr:rowOff>8306</xdr:rowOff>
    </xdr:to>
    <xdr:sp macro="" textlink="">
      <xdr:nvSpPr>
        <xdr:cNvPr id="512" name="円/楕円 511"/>
        <xdr:cNvSpPr/>
      </xdr:nvSpPr>
      <xdr:spPr>
        <a:xfrm>
          <a:off x="15430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170883</xdr:rowOff>
    </xdr:from>
    <xdr:ext cx="378565" cy="259045"/>
    <xdr:sp macro="" textlink="">
      <xdr:nvSpPr>
        <xdr:cNvPr id="513" name="テキスト ボックス 512"/>
        <xdr:cNvSpPr txBox="1"/>
      </xdr:nvSpPr>
      <xdr:spPr>
        <a:xfrm>
          <a:off x="15292017" y="668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80716</xdr:rowOff>
    </xdr:from>
    <xdr:to>
      <xdr:col>21</xdr:col>
      <xdr:colOff>212725</xdr:colOff>
      <xdr:row>39</xdr:row>
      <xdr:rowOff>10866</xdr:rowOff>
    </xdr:to>
    <xdr:sp macro="" textlink="">
      <xdr:nvSpPr>
        <xdr:cNvPr id="514" name="円/楕円 513"/>
        <xdr:cNvSpPr/>
      </xdr:nvSpPr>
      <xdr:spPr>
        <a:xfrm>
          <a:off x="14541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1993</xdr:rowOff>
    </xdr:from>
    <xdr:ext cx="378565" cy="259045"/>
    <xdr:sp macro="" textlink="">
      <xdr:nvSpPr>
        <xdr:cNvPr id="515" name="テキスト ボックス 514"/>
        <xdr:cNvSpPr txBox="1"/>
      </xdr:nvSpPr>
      <xdr:spPr>
        <a:xfrm>
          <a:off x="14403017" y="668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147915</xdr:rowOff>
    </xdr:from>
    <xdr:to>
      <xdr:col>23</xdr:col>
      <xdr:colOff>517525</xdr:colOff>
      <xdr:row>77</xdr:row>
      <xdr:rowOff>4769</xdr:rowOff>
    </xdr:to>
    <xdr:cxnSp macro="">
      <xdr:nvCxnSpPr>
        <xdr:cNvPr id="601" name="直線コネクタ 600"/>
        <xdr:cNvCxnSpPr/>
      </xdr:nvCxnSpPr>
      <xdr:spPr>
        <a:xfrm>
          <a:off x="15481300" y="13178115"/>
          <a:ext cx="8382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120498</xdr:rowOff>
    </xdr:from>
    <xdr:to>
      <xdr:col>22</xdr:col>
      <xdr:colOff>365125</xdr:colOff>
      <xdr:row>76</xdr:row>
      <xdr:rowOff>147915</xdr:rowOff>
    </xdr:to>
    <xdr:cxnSp macro="">
      <xdr:nvCxnSpPr>
        <xdr:cNvPr id="604" name="直線コネクタ 603"/>
        <xdr:cNvCxnSpPr/>
      </xdr:nvCxnSpPr>
      <xdr:spPr>
        <a:xfrm>
          <a:off x="14592300" y="13150698"/>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108125</xdr:rowOff>
    </xdr:from>
    <xdr:to>
      <xdr:col>21</xdr:col>
      <xdr:colOff>161925</xdr:colOff>
      <xdr:row>76</xdr:row>
      <xdr:rowOff>120498</xdr:rowOff>
    </xdr:to>
    <xdr:cxnSp macro="">
      <xdr:nvCxnSpPr>
        <xdr:cNvPr id="607" name="直線コネクタ 606"/>
        <xdr:cNvCxnSpPr/>
      </xdr:nvCxnSpPr>
      <xdr:spPr>
        <a:xfrm>
          <a:off x="13703300" y="13138325"/>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105739</xdr:rowOff>
    </xdr:from>
    <xdr:to>
      <xdr:col>19</xdr:col>
      <xdr:colOff>644525</xdr:colOff>
      <xdr:row>76</xdr:row>
      <xdr:rowOff>108125</xdr:rowOff>
    </xdr:to>
    <xdr:cxnSp macro="">
      <xdr:nvCxnSpPr>
        <xdr:cNvPr id="610" name="直線コネクタ 609"/>
        <xdr:cNvCxnSpPr/>
      </xdr:nvCxnSpPr>
      <xdr:spPr>
        <a:xfrm>
          <a:off x="12814300" y="13135939"/>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125419</xdr:rowOff>
    </xdr:from>
    <xdr:to>
      <xdr:col>23</xdr:col>
      <xdr:colOff>568325</xdr:colOff>
      <xdr:row>77</xdr:row>
      <xdr:rowOff>55569</xdr:rowOff>
    </xdr:to>
    <xdr:sp macro="" textlink="">
      <xdr:nvSpPr>
        <xdr:cNvPr id="620" name="円/楕円 619"/>
        <xdr:cNvSpPr/>
      </xdr:nvSpPr>
      <xdr:spPr>
        <a:xfrm>
          <a:off x="16268700" y="131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103846</xdr:rowOff>
    </xdr:from>
    <xdr:ext cx="534377" cy="259045"/>
    <xdr:sp macro="" textlink="">
      <xdr:nvSpPr>
        <xdr:cNvPr id="621" name="公債費該当値テキスト"/>
        <xdr:cNvSpPr txBox="1"/>
      </xdr:nvSpPr>
      <xdr:spPr>
        <a:xfrm>
          <a:off x="16370300" y="131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97115</xdr:rowOff>
    </xdr:from>
    <xdr:to>
      <xdr:col>22</xdr:col>
      <xdr:colOff>415925</xdr:colOff>
      <xdr:row>77</xdr:row>
      <xdr:rowOff>27265</xdr:rowOff>
    </xdr:to>
    <xdr:sp macro="" textlink="">
      <xdr:nvSpPr>
        <xdr:cNvPr id="622" name="円/楕円 621"/>
        <xdr:cNvSpPr/>
      </xdr:nvSpPr>
      <xdr:spPr>
        <a:xfrm>
          <a:off x="15430500" y="1312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43792</xdr:rowOff>
    </xdr:from>
    <xdr:ext cx="534377" cy="259045"/>
    <xdr:sp macro="" textlink="">
      <xdr:nvSpPr>
        <xdr:cNvPr id="623" name="テキスト ボックス 622"/>
        <xdr:cNvSpPr txBox="1"/>
      </xdr:nvSpPr>
      <xdr:spPr>
        <a:xfrm>
          <a:off x="15214111" y="129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69698</xdr:rowOff>
    </xdr:from>
    <xdr:to>
      <xdr:col>21</xdr:col>
      <xdr:colOff>212725</xdr:colOff>
      <xdr:row>76</xdr:row>
      <xdr:rowOff>171298</xdr:rowOff>
    </xdr:to>
    <xdr:sp macro="" textlink="">
      <xdr:nvSpPr>
        <xdr:cNvPr id="624" name="円/楕円 623"/>
        <xdr:cNvSpPr/>
      </xdr:nvSpPr>
      <xdr:spPr>
        <a:xfrm>
          <a:off x="145415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162425</xdr:rowOff>
    </xdr:from>
    <xdr:ext cx="534377" cy="259045"/>
    <xdr:sp macro="" textlink="">
      <xdr:nvSpPr>
        <xdr:cNvPr id="625" name="テキスト ボックス 624"/>
        <xdr:cNvSpPr txBox="1"/>
      </xdr:nvSpPr>
      <xdr:spPr>
        <a:xfrm>
          <a:off x="14325111" y="131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57325</xdr:rowOff>
    </xdr:from>
    <xdr:to>
      <xdr:col>20</xdr:col>
      <xdr:colOff>9525</xdr:colOff>
      <xdr:row>76</xdr:row>
      <xdr:rowOff>158925</xdr:rowOff>
    </xdr:to>
    <xdr:sp macro="" textlink="">
      <xdr:nvSpPr>
        <xdr:cNvPr id="626" name="円/楕円 625"/>
        <xdr:cNvSpPr/>
      </xdr:nvSpPr>
      <xdr:spPr>
        <a:xfrm>
          <a:off x="13652500" y="130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150052</xdr:rowOff>
    </xdr:from>
    <xdr:ext cx="534377" cy="259045"/>
    <xdr:sp macro="" textlink="">
      <xdr:nvSpPr>
        <xdr:cNvPr id="627" name="テキスト ボックス 626"/>
        <xdr:cNvSpPr txBox="1"/>
      </xdr:nvSpPr>
      <xdr:spPr>
        <a:xfrm>
          <a:off x="13436111" y="131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54939</xdr:rowOff>
    </xdr:from>
    <xdr:to>
      <xdr:col>18</xdr:col>
      <xdr:colOff>492125</xdr:colOff>
      <xdr:row>76</xdr:row>
      <xdr:rowOff>156539</xdr:rowOff>
    </xdr:to>
    <xdr:sp macro="" textlink="">
      <xdr:nvSpPr>
        <xdr:cNvPr id="628" name="円/楕円 627"/>
        <xdr:cNvSpPr/>
      </xdr:nvSpPr>
      <xdr:spPr>
        <a:xfrm>
          <a:off x="12763500" y="130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147666</xdr:rowOff>
    </xdr:from>
    <xdr:ext cx="534377" cy="259045"/>
    <xdr:sp macro="" textlink="">
      <xdr:nvSpPr>
        <xdr:cNvPr id="629" name="テキスト ボックス 628"/>
        <xdr:cNvSpPr txBox="1"/>
      </xdr:nvSpPr>
      <xdr:spPr>
        <a:xfrm>
          <a:off x="12547111" y="131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24192</xdr:rowOff>
    </xdr:from>
    <xdr:to>
      <xdr:col>23</xdr:col>
      <xdr:colOff>517525</xdr:colOff>
      <xdr:row>98</xdr:row>
      <xdr:rowOff>102639</xdr:rowOff>
    </xdr:to>
    <xdr:cxnSp macro="">
      <xdr:nvCxnSpPr>
        <xdr:cNvPr id="656" name="直線コネクタ 655"/>
        <xdr:cNvCxnSpPr/>
      </xdr:nvCxnSpPr>
      <xdr:spPr>
        <a:xfrm flipV="1">
          <a:off x="15481300" y="16826292"/>
          <a:ext cx="838200" cy="7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102639</xdr:rowOff>
    </xdr:from>
    <xdr:to>
      <xdr:col>22</xdr:col>
      <xdr:colOff>365125</xdr:colOff>
      <xdr:row>98</xdr:row>
      <xdr:rowOff>130556</xdr:rowOff>
    </xdr:to>
    <xdr:cxnSp macro="">
      <xdr:nvCxnSpPr>
        <xdr:cNvPr id="659" name="直線コネクタ 658"/>
        <xdr:cNvCxnSpPr/>
      </xdr:nvCxnSpPr>
      <xdr:spPr>
        <a:xfrm flipV="1">
          <a:off x="14592300" y="16904739"/>
          <a:ext cx="889000" cy="2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112964</xdr:rowOff>
    </xdr:from>
    <xdr:to>
      <xdr:col>21</xdr:col>
      <xdr:colOff>161925</xdr:colOff>
      <xdr:row>98</xdr:row>
      <xdr:rowOff>130556</xdr:rowOff>
    </xdr:to>
    <xdr:cxnSp macro="">
      <xdr:nvCxnSpPr>
        <xdr:cNvPr id="662" name="直線コネクタ 661"/>
        <xdr:cNvCxnSpPr/>
      </xdr:nvCxnSpPr>
      <xdr:spPr>
        <a:xfrm>
          <a:off x="13703300" y="16915064"/>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110696</xdr:rowOff>
    </xdr:from>
    <xdr:to>
      <xdr:col>19</xdr:col>
      <xdr:colOff>644525</xdr:colOff>
      <xdr:row>98</xdr:row>
      <xdr:rowOff>112964</xdr:rowOff>
    </xdr:to>
    <xdr:cxnSp macro="">
      <xdr:nvCxnSpPr>
        <xdr:cNvPr id="665" name="直線コネクタ 664"/>
        <xdr:cNvCxnSpPr/>
      </xdr:nvCxnSpPr>
      <xdr:spPr>
        <a:xfrm>
          <a:off x="12814300" y="16912796"/>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144842</xdr:rowOff>
    </xdr:from>
    <xdr:to>
      <xdr:col>23</xdr:col>
      <xdr:colOff>568325</xdr:colOff>
      <xdr:row>98</xdr:row>
      <xdr:rowOff>74992</xdr:rowOff>
    </xdr:to>
    <xdr:sp macro="" textlink="">
      <xdr:nvSpPr>
        <xdr:cNvPr id="675" name="円/楕円 674"/>
        <xdr:cNvSpPr/>
      </xdr:nvSpPr>
      <xdr:spPr>
        <a:xfrm>
          <a:off x="16268700" y="167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104219</xdr:rowOff>
    </xdr:from>
    <xdr:ext cx="534377" cy="259045"/>
    <xdr:sp macro="" textlink="">
      <xdr:nvSpPr>
        <xdr:cNvPr id="676" name="積立金該当値テキスト"/>
        <xdr:cNvSpPr txBox="1"/>
      </xdr:nvSpPr>
      <xdr:spPr>
        <a:xfrm>
          <a:off x="16370300" y="1656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51839</xdr:rowOff>
    </xdr:from>
    <xdr:to>
      <xdr:col>22</xdr:col>
      <xdr:colOff>415925</xdr:colOff>
      <xdr:row>98</xdr:row>
      <xdr:rowOff>153439</xdr:rowOff>
    </xdr:to>
    <xdr:sp macro="" textlink="">
      <xdr:nvSpPr>
        <xdr:cNvPr id="677" name="円/楕円 676"/>
        <xdr:cNvSpPr/>
      </xdr:nvSpPr>
      <xdr:spPr>
        <a:xfrm>
          <a:off x="15430500" y="1685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144566</xdr:rowOff>
    </xdr:from>
    <xdr:ext cx="469744" cy="259045"/>
    <xdr:sp macro="" textlink="">
      <xdr:nvSpPr>
        <xdr:cNvPr id="678" name="テキスト ボックス 677"/>
        <xdr:cNvSpPr txBox="1"/>
      </xdr:nvSpPr>
      <xdr:spPr>
        <a:xfrm>
          <a:off x="15246427" y="169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79756</xdr:rowOff>
    </xdr:from>
    <xdr:to>
      <xdr:col>21</xdr:col>
      <xdr:colOff>212725</xdr:colOff>
      <xdr:row>99</xdr:row>
      <xdr:rowOff>9906</xdr:rowOff>
    </xdr:to>
    <xdr:sp macro="" textlink="">
      <xdr:nvSpPr>
        <xdr:cNvPr id="679" name="円/楕円 678"/>
        <xdr:cNvSpPr/>
      </xdr:nvSpPr>
      <xdr:spPr>
        <a:xfrm>
          <a:off x="14541500" y="168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1033</xdr:rowOff>
    </xdr:from>
    <xdr:ext cx="469744" cy="259045"/>
    <xdr:sp macro="" textlink="">
      <xdr:nvSpPr>
        <xdr:cNvPr id="680" name="テキスト ボックス 679"/>
        <xdr:cNvSpPr txBox="1"/>
      </xdr:nvSpPr>
      <xdr:spPr>
        <a:xfrm>
          <a:off x="14357427" y="1697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62164</xdr:rowOff>
    </xdr:from>
    <xdr:to>
      <xdr:col>20</xdr:col>
      <xdr:colOff>9525</xdr:colOff>
      <xdr:row>98</xdr:row>
      <xdr:rowOff>163764</xdr:rowOff>
    </xdr:to>
    <xdr:sp macro="" textlink="">
      <xdr:nvSpPr>
        <xdr:cNvPr id="681" name="円/楕円 680"/>
        <xdr:cNvSpPr/>
      </xdr:nvSpPr>
      <xdr:spPr>
        <a:xfrm>
          <a:off x="13652500" y="168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154891</xdr:rowOff>
    </xdr:from>
    <xdr:ext cx="469744" cy="259045"/>
    <xdr:sp macro="" textlink="">
      <xdr:nvSpPr>
        <xdr:cNvPr id="682" name="テキスト ボックス 681"/>
        <xdr:cNvSpPr txBox="1"/>
      </xdr:nvSpPr>
      <xdr:spPr>
        <a:xfrm>
          <a:off x="13468427" y="1695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59896</xdr:rowOff>
    </xdr:from>
    <xdr:to>
      <xdr:col>18</xdr:col>
      <xdr:colOff>492125</xdr:colOff>
      <xdr:row>98</xdr:row>
      <xdr:rowOff>161496</xdr:rowOff>
    </xdr:to>
    <xdr:sp macro="" textlink="">
      <xdr:nvSpPr>
        <xdr:cNvPr id="683" name="円/楕円 682"/>
        <xdr:cNvSpPr/>
      </xdr:nvSpPr>
      <xdr:spPr>
        <a:xfrm>
          <a:off x="12763500" y="168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152623</xdr:rowOff>
    </xdr:from>
    <xdr:ext cx="469744" cy="259045"/>
    <xdr:sp macro="" textlink="">
      <xdr:nvSpPr>
        <xdr:cNvPr id="684" name="テキスト ボックス 683"/>
        <xdr:cNvSpPr txBox="1"/>
      </xdr:nvSpPr>
      <xdr:spPr>
        <a:xfrm>
          <a:off x="12579427" y="1695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47607</xdr:rowOff>
    </xdr:from>
    <xdr:to>
      <xdr:col>32</xdr:col>
      <xdr:colOff>187325</xdr:colOff>
      <xdr:row>38</xdr:row>
      <xdr:rowOff>52288</xdr:rowOff>
    </xdr:to>
    <xdr:cxnSp macro="">
      <xdr:nvCxnSpPr>
        <xdr:cNvPr id="715" name="直線コネクタ 714"/>
        <xdr:cNvCxnSpPr/>
      </xdr:nvCxnSpPr>
      <xdr:spPr>
        <a:xfrm flipV="1">
          <a:off x="21323300" y="6562707"/>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35523</xdr:rowOff>
    </xdr:from>
    <xdr:to>
      <xdr:col>31</xdr:col>
      <xdr:colOff>34925</xdr:colOff>
      <xdr:row>38</xdr:row>
      <xdr:rowOff>52288</xdr:rowOff>
    </xdr:to>
    <xdr:cxnSp macro="">
      <xdr:nvCxnSpPr>
        <xdr:cNvPr id="718" name="直線コネクタ 717"/>
        <xdr:cNvCxnSpPr/>
      </xdr:nvCxnSpPr>
      <xdr:spPr>
        <a:xfrm>
          <a:off x="20434300" y="6550623"/>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20" name="テキスト ボックス 719"/>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26815</xdr:rowOff>
    </xdr:from>
    <xdr:to>
      <xdr:col>29</xdr:col>
      <xdr:colOff>517525</xdr:colOff>
      <xdr:row>38</xdr:row>
      <xdr:rowOff>35523</xdr:rowOff>
    </xdr:to>
    <xdr:cxnSp macro="">
      <xdr:nvCxnSpPr>
        <xdr:cNvPr id="721" name="直線コネクタ 720"/>
        <xdr:cNvCxnSpPr/>
      </xdr:nvCxnSpPr>
      <xdr:spPr>
        <a:xfrm>
          <a:off x="19545300" y="654191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23" name="テキスト ボックス 722"/>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26815</xdr:rowOff>
    </xdr:from>
    <xdr:to>
      <xdr:col>28</xdr:col>
      <xdr:colOff>314325</xdr:colOff>
      <xdr:row>39</xdr:row>
      <xdr:rowOff>82876</xdr:rowOff>
    </xdr:to>
    <xdr:cxnSp macro="">
      <xdr:nvCxnSpPr>
        <xdr:cNvPr id="724" name="直線コネクタ 723"/>
        <xdr:cNvCxnSpPr/>
      </xdr:nvCxnSpPr>
      <xdr:spPr>
        <a:xfrm flipV="1">
          <a:off x="18656300" y="6541915"/>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26" name="テキスト ボックス 725"/>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168257</xdr:rowOff>
    </xdr:from>
    <xdr:to>
      <xdr:col>32</xdr:col>
      <xdr:colOff>238125</xdr:colOff>
      <xdr:row>38</xdr:row>
      <xdr:rowOff>98407</xdr:rowOff>
    </xdr:to>
    <xdr:sp macro="" textlink="">
      <xdr:nvSpPr>
        <xdr:cNvPr id="734" name="円/楕円 733"/>
        <xdr:cNvSpPr/>
      </xdr:nvSpPr>
      <xdr:spPr>
        <a:xfrm>
          <a:off x="22110700" y="65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19684</xdr:rowOff>
    </xdr:from>
    <xdr:ext cx="469744" cy="259045"/>
    <xdr:sp macro="" textlink="">
      <xdr:nvSpPr>
        <xdr:cNvPr id="735" name="投資及び出資金該当値テキスト"/>
        <xdr:cNvSpPr txBox="1"/>
      </xdr:nvSpPr>
      <xdr:spPr>
        <a:xfrm>
          <a:off x="22212300" y="636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1488</xdr:rowOff>
    </xdr:from>
    <xdr:to>
      <xdr:col>31</xdr:col>
      <xdr:colOff>85725</xdr:colOff>
      <xdr:row>38</xdr:row>
      <xdr:rowOff>103088</xdr:rowOff>
    </xdr:to>
    <xdr:sp macro="" textlink="">
      <xdr:nvSpPr>
        <xdr:cNvPr id="736" name="円/楕円 735"/>
        <xdr:cNvSpPr/>
      </xdr:nvSpPr>
      <xdr:spPr>
        <a:xfrm>
          <a:off x="21272500" y="65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119615</xdr:rowOff>
    </xdr:from>
    <xdr:ext cx="469744" cy="259045"/>
    <xdr:sp macro="" textlink="">
      <xdr:nvSpPr>
        <xdr:cNvPr id="737" name="テキスト ボックス 736"/>
        <xdr:cNvSpPr txBox="1"/>
      </xdr:nvSpPr>
      <xdr:spPr>
        <a:xfrm>
          <a:off x="21088427" y="629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156174</xdr:rowOff>
    </xdr:from>
    <xdr:to>
      <xdr:col>29</xdr:col>
      <xdr:colOff>568325</xdr:colOff>
      <xdr:row>38</xdr:row>
      <xdr:rowOff>86323</xdr:rowOff>
    </xdr:to>
    <xdr:sp macro="" textlink="">
      <xdr:nvSpPr>
        <xdr:cNvPr id="738" name="円/楕円 737"/>
        <xdr:cNvSpPr/>
      </xdr:nvSpPr>
      <xdr:spPr>
        <a:xfrm>
          <a:off x="20383500" y="6499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102851</xdr:rowOff>
    </xdr:from>
    <xdr:ext cx="469744" cy="259045"/>
    <xdr:sp macro="" textlink="">
      <xdr:nvSpPr>
        <xdr:cNvPr id="739" name="テキスト ボックス 738"/>
        <xdr:cNvSpPr txBox="1"/>
      </xdr:nvSpPr>
      <xdr:spPr>
        <a:xfrm>
          <a:off x="20199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147465</xdr:rowOff>
    </xdr:from>
    <xdr:to>
      <xdr:col>28</xdr:col>
      <xdr:colOff>365125</xdr:colOff>
      <xdr:row>38</xdr:row>
      <xdr:rowOff>77615</xdr:rowOff>
    </xdr:to>
    <xdr:sp macro="" textlink="">
      <xdr:nvSpPr>
        <xdr:cNvPr id="740" name="円/楕円 739"/>
        <xdr:cNvSpPr/>
      </xdr:nvSpPr>
      <xdr:spPr>
        <a:xfrm>
          <a:off x="19494500" y="64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94142</xdr:rowOff>
    </xdr:from>
    <xdr:ext cx="469744" cy="259045"/>
    <xdr:sp macro="" textlink="">
      <xdr:nvSpPr>
        <xdr:cNvPr id="741" name="テキスト ボックス 740"/>
        <xdr:cNvSpPr txBox="1"/>
      </xdr:nvSpPr>
      <xdr:spPr>
        <a:xfrm>
          <a:off x="19310427" y="62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32076</xdr:rowOff>
    </xdr:from>
    <xdr:to>
      <xdr:col>27</xdr:col>
      <xdr:colOff>161925</xdr:colOff>
      <xdr:row>39</xdr:row>
      <xdr:rowOff>133676</xdr:rowOff>
    </xdr:to>
    <xdr:sp macro="" textlink="">
      <xdr:nvSpPr>
        <xdr:cNvPr id="742" name="円/楕円 741"/>
        <xdr:cNvSpPr/>
      </xdr:nvSpPr>
      <xdr:spPr>
        <a:xfrm>
          <a:off x="18605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124803</xdr:rowOff>
    </xdr:from>
    <xdr:ext cx="378565" cy="259045"/>
    <xdr:sp macro="" textlink="">
      <xdr:nvSpPr>
        <xdr:cNvPr id="743" name="テキスト ボックス 742"/>
        <xdr:cNvSpPr txBox="1"/>
      </xdr:nvSpPr>
      <xdr:spPr>
        <a:xfrm>
          <a:off x="18467017" y="681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62936</xdr:rowOff>
    </xdr:from>
    <xdr:to>
      <xdr:col>32</xdr:col>
      <xdr:colOff>187325</xdr:colOff>
      <xdr:row>58</xdr:row>
      <xdr:rowOff>74961</xdr:rowOff>
    </xdr:to>
    <xdr:cxnSp macro="">
      <xdr:nvCxnSpPr>
        <xdr:cNvPr id="770" name="直線コネクタ 769"/>
        <xdr:cNvCxnSpPr/>
      </xdr:nvCxnSpPr>
      <xdr:spPr>
        <a:xfrm>
          <a:off x="21323300" y="10007036"/>
          <a:ext cx="8382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156297</xdr:rowOff>
    </xdr:from>
    <xdr:to>
      <xdr:col>31</xdr:col>
      <xdr:colOff>34925</xdr:colOff>
      <xdr:row>58</xdr:row>
      <xdr:rowOff>62936</xdr:rowOff>
    </xdr:to>
    <xdr:cxnSp macro="">
      <xdr:nvCxnSpPr>
        <xdr:cNvPr id="773" name="直線コネクタ 772"/>
        <xdr:cNvCxnSpPr/>
      </xdr:nvCxnSpPr>
      <xdr:spPr>
        <a:xfrm>
          <a:off x="20434300" y="9928947"/>
          <a:ext cx="889000" cy="7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152456</xdr:rowOff>
    </xdr:from>
    <xdr:to>
      <xdr:col>29</xdr:col>
      <xdr:colOff>517525</xdr:colOff>
      <xdr:row>57</xdr:row>
      <xdr:rowOff>156297</xdr:rowOff>
    </xdr:to>
    <xdr:cxnSp macro="">
      <xdr:nvCxnSpPr>
        <xdr:cNvPr id="776" name="直線コネクタ 775"/>
        <xdr:cNvCxnSpPr/>
      </xdr:nvCxnSpPr>
      <xdr:spPr>
        <a:xfrm>
          <a:off x="19545300" y="9925106"/>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124430</xdr:rowOff>
    </xdr:from>
    <xdr:to>
      <xdr:col>28</xdr:col>
      <xdr:colOff>314325</xdr:colOff>
      <xdr:row>57</xdr:row>
      <xdr:rowOff>152456</xdr:rowOff>
    </xdr:to>
    <xdr:cxnSp macro="">
      <xdr:nvCxnSpPr>
        <xdr:cNvPr id="779" name="直線コネクタ 778"/>
        <xdr:cNvCxnSpPr/>
      </xdr:nvCxnSpPr>
      <xdr:spPr>
        <a:xfrm>
          <a:off x="18656300" y="9897080"/>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24161</xdr:rowOff>
    </xdr:from>
    <xdr:to>
      <xdr:col>32</xdr:col>
      <xdr:colOff>238125</xdr:colOff>
      <xdr:row>58</xdr:row>
      <xdr:rowOff>125761</xdr:rowOff>
    </xdr:to>
    <xdr:sp macro="" textlink="">
      <xdr:nvSpPr>
        <xdr:cNvPr id="789" name="円/楕円 788"/>
        <xdr:cNvSpPr/>
      </xdr:nvSpPr>
      <xdr:spPr>
        <a:xfrm>
          <a:off x="221107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110538</xdr:rowOff>
    </xdr:from>
    <xdr:ext cx="469744" cy="259045"/>
    <xdr:sp macro="" textlink="">
      <xdr:nvSpPr>
        <xdr:cNvPr id="790" name="貸付金該当値テキスト"/>
        <xdr:cNvSpPr txBox="1"/>
      </xdr:nvSpPr>
      <xdr:spPr>
        <a:xfrm>
          <a:off x="22212300" y="988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12136</xdr:rowOff>
    </xdr:from>
    <xdr:to>
      <xdr:col>31</xdr:col>
      <xdr:colOff>85725</xdr:colOff>
      <xdr:row>58</xdr:row>
      <xdr:rowOff>113736</xdr:rowOff>
    </xdr:to>
    <xdr:sp macro="" textlink="">
      <xdr:nvSpPr>
        <xdr:cNvPr id="791" name="円/楕円 790"/>
        <xdr:cNvSpPr/>
      </xdr:nvSpPr>
      <xdr:spPr>
        <a:xfrm>
          <a:off x="21272500" y="99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104863</xdr:rowOff>
    </xdr:from>
    <xdr:ext cx="469744" cy="259045"/>
    <xdr:sp macro="" textlink="">
      <xdr:nvSpPr>
        <xdr:cNvPr id="792" name="テキスト ボックス 791"/>
        <xdr:cNvSpPr txBox="1"/>
      </xdr:nvSpPr>
      <xdr:spPr>
        <a:xfrm>
          <a:off x="21088427" y="100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105497</xdr:rowOff>
    </xdr:from>
    <xdr:to>
      <xdr:col>29</xdr:col>
      <xdr:colOff>568325</xdr:colOff>
      <xdr:row>58</xdr:row>
      <xdr:rowOff>35647</xdr:rowOff>
    </xdr:to>
    <xdr:sp macro="" textlink="">
      <xdr:nvSpPr>
        <xdr:cNvPr id="793" name="円/楕円 792"/>
        <xdr:cNvSpPr/>
      </xdr:nvSpPr>
      <xdr:spPr>
        <a:xfrm>
          <a:off x="20383500" y="98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26774</xdr:rowOff>
    </xdr:from>
    <xdr:ext cx="469744" cy="259045"/>
    <xdr:sp macro="" textlink="">
      <xdr:nvSpPr>
        <xdr:cNvPr id="794" name="テキスト ボックス 793"/>
        <xdr:cNvSpPr txBox="1"/>
      </xdr:nvSpPr>
      <xdr:spPr>
        <a:xfrm>
          <a:off x="20199427" y="997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101656</xdr:rowOff>
    </xdr:from>
    <xdr:to>
      <xdr:col>28</xdr:col>
      <xdr:colOff>365125</xdr:colOff>
      <xdr:row>58</xdr:row>
      <xdr:rowOff>31806</xdr:rowOff>
    </xdr:to>
    <xdr:sp macro="" textlink="">
      <xdr:nvSpPr>
        <xdr:cNvPr id="795" name="円/楕円 794"/>
        <xdr:cNvSpPr/>
      </xdr:nvSpPr>
      <xdr:spPr>
        <a:xfrm>
          <a:off x="19494500" y="98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22933</xdr:rowOff>
    </xdr:from>
    <xdr:ext cx="469744" cy="259045"/>
    <xdr:sp macro="" textlink="">
      <xdr:nvSpPr>
        <xdr:cNvPr id="796" name="テキスト ボックス 795"/>
        <xdr:cNvSpPr txBox="1"/>
      </xdr:nvSpPr>
      <xdr:spPr>
        <a:xfrm>
          <a:off x="19310427" y="99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73630</xdr:rowOff>
    </xdr:from>
    <xdr:to>
      <xdr:col>27</xdr:col>
      <xdr:colOff>161925</xdr:colOff>
      <xdr:row>58</xdr:row>
      <xdr:rowOff>3780</xdr:rowOff>
    </xdr:to>
    <xdr:sp macro="" textlink="">
      <xdr:nvSpPr>
        <xdr:cNvPr id="797" name="円/楕円 796"/>
        <xdr:cNvSpPr/>
      </xdr:nvSpPr>
      <xdr:spPr>
        <a:xfrm>
          <a:off x="18605500" y="98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166357</xdr:rowOff>
    </xdr:from>
    <xdr:ext cx="469744" cy="259045"/>
    <xdr:sp macro="" textlink="">
      <xdr:nvSpPr>
        <xdr:cNvPr id="798" name="テキスト ボックス 797"/>
        <xdr:cNvSpPr txBox="1"/>
      </xdr:nvSpPr>
      <xdr:spPr>
        <a:xfrm>
          <a:off x="18421427" y="993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91776</xdr:rowOff>
    </xdr:from>
    <xdr:to>
      <xdr:col>32</xdr:col>
      <xdr:colOff>187325</xdr:colOff>
      <xdr:row>78</xdr:row>
      <xdr:rowOff>96593</xdr:rowOff>
    </xdr:to>
    <xdr:cxnSp macro="">
      <xdr:nvCxnSpPr>
        <xdr:cNvPr id="830" name="直線コネクタ 829"/>
        <xdr:cNvCxnSpPr/>
      </xdr:nvCxnSpPr>
      <xdr:spPr>
        <a:xfrm>
          <a:off x="21323300" y="13464876"/>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91776</xdr:rowOff>
    </xdr:from>
    <xdr:to>
      <xdr:col>31</xdr:col>
      <xdr:colOff>34925</xdr:colOff>
      <xdr:row>78</xdr:row>
      <xdr:rowOff>127192</xdr:rowOff>
    </xdr:to>
    <xdr:cxnSp macro="">
      <xdr:nvCxnSpPr>
        <xdr:cNvPr id="833" name="直線コネクタ 832"/>
        <xdr:cNvCxnSpPr/>
      </xdr:nvCxnSpPr>
      <xdr:spPr>
        <a:xfrm flipV="1">
          <a:off x="20434300" y="13464876"/>
          <a:ext cx="889000" cy="3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127192</xdr:rowOff>
    </xdr:from>
    <xdr:to>
      <xdr:col>29</xdr:col>
      <xdr:colOff>517525</xdr:colOff>
      <xdr:row>78</xdr:row>
      <xdr:rowOff>139422</xdr:rowOff>
    </xdr:to>
    <xdr:cxnSp macro="">
      <xdr:nvCxnSpPr>
        <xdr:cNvPr id="836" name="直線コネクタ 835"/>
        <xdr:cNvCxnSpPr/>
      </xdr:nvCxnSpPr>
      <xdr:spPr>
        <a:xfrm flipV="1">
          <a:off x="19545300" y="13500292"/>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81945</xdr:rowOff>
    </xdr:from>
    <xdr:to>
      <xdr:col>28</xdr:col>
      <xdr:colOff>314325</xdr:colOff>
      <xdr:row>78</xdr:row>
      <xdr:rowOff>139422</xdr:rowOff>
    </xdr:to>
    <xdr:cxnSp macro="">
      <xdr:nvCxnSpPr>
        <xdr:cNvPr id="839" name="直線コネクタ 838"/>
        <xdr:cNvCxnSpPr/>
      </xdr:nvCxnSpPr>
      <xdr:spPr>
        <a:xfrm>
          <a:off x="18656300" y="13283595"/>
          <a:ext cx="889000" cy="2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45793</xdr:rowOff>
    </xdr:from>
    <xdr:to>
      <xdr:col>32</xdr:col>
      <xdr:colOff>238125</xdr:colOff>
      <xdr:row>78</xdr:row>
      <xdr:rowOff>147393</xdr:rowOff>
    </xdr:to>
    <xdr:sp macro="" textlink="">
      <xdr:nvSpPr>
        <xdr:cNvPr id="849" name="円/楕円 848"/>
        <xdr:cNvSpPr/>
      </xdr:nvSpPr>
      <xdr:spPr>
        <a:xfrm>
          <a:off x="22110700" y="1341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24220</xdr:rowOff>
    </xdr:from>
    <xdr:ext cx="534377" cy="259045"/>
    <xdr:sp macro="" textlink="">
      <xdr:nvSpPr>
        <xdr:cNvPr id="850" name="繰出金該当値テキスト"/>
        <xdr:cNvSpPr txBox="1"/>
      </xdr:nvSpPr>
      <xdr:spPr>
        <a:xfrm>
          <a:off x="22212300" y="1339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30,640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40976</xdr:rowOff>
    </xdr:from>
    <xdr:to>
      <xdr:col>31</xdr:col>
      <xdr:colOff>85725</xdr:colOff>
      <xdr:row>78</xdr:row>
      <xdr:rowOff>142576</xdr:rowOff>
    </xdr:to>
    <xdr:sp macro="" textlink="">
      <xdr:nvSpPr>
        <xdr:cNvPr id="851" name="円/楕円 850"/>
        <xdr:cNvSpPr/>
      </xdr:nvSpPr>
      <xdr:spPr>
        <a:xfrm>
          <a:off x="21272500" y="134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133703</xdr:rowOff>
    </xdr:from>
    <xdr:ext cx="534377" cy="259045"/>
    <xdr:sp macro="" textlink="">
      <xdr:nvSpPr>
        <xdr:cNvPr id="852" name="テキスト ボックス 851"/>
        <xdr:cNvSpPr txBox="1"/>
      </xdr:nvSpPr>
      <xdr:spPr>
        <a:xfrm>
          <a:off x="21056111" y="135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76392</xdr:rowOff>
    </xdr:from>
    <xdr:to>
      <xdr:col>29</xdr:col>
      <xdr:colOff>568325</xdr:colOff>
      <xdr:row>79</xdr:row>
      <xdr:rowOff>6542</xdr:rowOff>
    </xdr:to>
    <xdr:sp macro="" textlink="">
      <xdr:nvSpPr>
        <xdr:cNvPr id="853" name="円/楕円 852"/>
        <xdr:cNvSpPr/>
      </xdr:nvSpPr>
      <xdr:spPr>
        <a:xfrm>
          <a:off x="20383500" y="134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169119</xdr:rowOff>
    </xdr:from>
    <xdr:ext cx="534377" cy="259045"/>
    <xdr:sp macro="" textlink="">
      <xdr:nvSpPr>
        <xdr:cNvPr id="854" name="テキスト ボックス 853"/>
        <xdr:cNvSpPr txBox="1"/>
      </xdr:nvSpPr>
      <xdr:spPr>
        <a:xfrm>
          <a:off x="20167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88622</xdr:rowOff>
    </xdr:from>
    <xdr:to>
      <xdr:col>28</xdr:col>
      <xdr:colOff>365125</xdr:colOff>
      <xdr:row>79</xdr:row>
      <xdr:rowOff>18772</xdr:rowOff>
    </xdr:to>
    <xdr:sp macro="" textlink="">
      <xdr:nvSpPr>
        <xdr:cNvPr id="855" name="円/楕円 854"/>
        <xdr:cNvSpPr/>
      </xdr:nvSpPr>
      <xdr:spPr>
        <a:xfrm>
          <a:off x="19494500" y="134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9899</xdr:rowOff>
    </xdr:from>
    <xdr:ext cx="534377" cy="259045"/>
    <xdr:sp macro="" textlink="">
      <xdr:nvSpPr>
        <xdr:cNvPr id="856" name="テキスト ボックス 855"/>
        <xdr:cNvSpPr txBox="1"/>
      </xdr:nvSpPr>
      <xdr:spPr>
        <a:xfrm>
          <a:off x="19278111" y="135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31145</xdr:rowOff>
    </xdr:from>
    <xdr:to>
      <xdr:col>27</xdr:col>
      <xdr:colOff>161925</xdr:colOff>
      <xdr:row>77</xdr:row>
      <xdr:rowOff>132745</xdr:rowOff>
    </xdr:to>
    <xdr:sp macro="" textlink="">
      <xdr:nvSpPr>
        <xdr:cNvPr id="857" name="円/楕円 856"/>
        <xdr:cNvSpPr/>
      </xdr:nvSpPr>
      <xdr:spPr>
        <a:xfrm>
          <a:off x="18605500" y="132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149272</xdr:rowOff>
    </xdr:from>
    <xdr:ext cx="534377" cy="259045"/>
    <xdr:sp macro="" textlink="">
      <xdr:nvSpPr>
        <xdr:cNvPr id="858" name="テキスト ボックス 857"/>
        <xdr:cNvSpPr txBox="1"/>
      </xdr:nvSpPr>
      <xdr:spPr>
        <a:xfrm>
          <a:off x="18389111" y="1300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歳出決算総額は住民１人当たり３９３千円となっており、平成２４年度の３３５千円から年々伸び続けている。全体的に類似団体平均を上回っており、扶助費・物件費・維持補修費は増加傾向にある。</a:t>
          </a:r>
          <a:endParaRPr kumimoji="1" lang="en-US" altLang="ja-JP" sz="1300">
            <a:latin typeface="ＭＳ Ｐゴシック"/>
          </a:endParaRPr>
        </a:p>
        <a:p>
          <a:r>
            <a:rPr kumimoji="1" lang="ja-JP" altLang="en-US" sz="1300">
              <a:latin typeface="ＭＳ Ｐゴシック"/>
            </a:rPr>
            <a:t>維持補修費は類似団体内でも上位に位置している。これは施設の老朽化対策等に費用を要しているためである。今後も施設の老朽化進んでいくため、増加傾向は続いていくと考えられる。</a:t>
          </a:r>
          <a:endParaRPr kumimoji="1" lang="en-US" altLang="ja-JP" sz="1300">
            <a:latin typeface="ＭＳ Ｐゴシック"/>
          </a:endParaRPr>
        </a:p>
        <a:p>
          <a:r>
            <a:rPr kumimoji="1" lang="ja-JP" altLang="en-US" sz="1300">
              <a:latin typeface="ＭＳ Ｐゴシック"/>
            </a:rPr>
            <a:t>人件費については、団塊の世代の大量退職により職員の平均年齢が低下したことから、近年は減少傾向にある。しかし、今後職員の平均年齢の上昇により増加していくことが予想される。</a:t>
          </a:r>
          <a:endParaRPr kumimoji="1" lang="en-US" altLang="ja-JP" sz="1300">
            <a:latin typeface="ＭＳ Ｐゴシック"/>
          </a:endParaRPr>
        </a:p>
        <a:p>
          <a:r>
            <a:rPr kumimoji="1" lang="ja-JP" altLang="en-US" sz="1300">
              <a:latin typeface="ＭＳ Ｐゴシック"/>
            </a:rPr>
            <a:t>物件費については、人件費抑制のための臨時職員雇用数の増、ＰＰＰの推進などにより増加傾向にある。更に、今後平成３１年１０月の消費増税の実施の影響により、今後も増加していくと考えられる。</a:t>
          </a:r>
        </a:p>
        <a:p>
          <a:r>
            <a:rPr kumimoji="1" lang="ja-JP" altLang="en-US" sz="1300">
              <a:latin typeface="ＭＳ Ｐゴシック"/>
            </a:rPr>
            <a:t>普通建設事業費については、焼却施設整備事業や花の拠点整備事業等の大型事業が控えていることから、早期に実施が必要なものから優先的に実施している。今後も各事業の必要性に応じた取捨選択を行い、経費削減に努めていく。</a:t>
          </a:r>
        </a:p>
        <a:p>
          <a:r>
            <a:rPr kumimoji="1" lang="ja-JP" altLang="en-US" sz="1300">
              <a:latin typeface="ＭＳ Ｐゴシック"/>
            </a:rPr>
            <a:t>扶助費については、国庫負担金事業以外の補助事業や市単独事業の必要性について見直しを行い、スクラップアンドビルドを適切に行いながら事業を実施していく。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69,227
68,949
294.65
28,059,269
27,223,735
801,484
15,104,384
26,227,071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145186</xdr:rowOff>
    </xdr:from>
    <xdr:to>
      <xdr:col>6</xdr:col>
      <xdr:colOff>511175</xdr:colOff>
      <xdr:row>35</xdr:row>
      <xdr:rowOff>104038</xdr:rowOff>
    </xdr:to>
    <xdr:cxnSp macro="">
      <xdr:nvCxnSpPr>
        <xdr:cNvPr id="59" name="直線コネクタ 58"/>
        <xdr:cNvCxnSpPr/>
      </xdr:nvCxnSpPr>
      <xdr:spPr>
        <a:xfrm>
          <a:off x="3797300" y="597448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145186</xdr:rowOff>
    </xdr:from>
    <xdr:to>
      <xdr:col>5</xdr:col>
      <xdr:colOff>358775</xdr:colOff>
      <xdr:row>35</xdr:row>
      <xdr:rowOff>60147</xdr:rowOff>
    </xdr:to>
    <xdr:cxnSp macro="">
      <xdr:nvCxnSpPr>
        <xdr:cNvPr id="62" name="直線コネクタ 61"/>
        <xdr:cNvCxnSpPr/>
      </xdr:nvCxnSpPr>
      <xdr:spPr>
        <a:xfrm flipV="1">
          <a:off x="2908300" y="5974486"/>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14427</xdr:rowOff>
    </xdr:from>
    <xdr:to>
      <xdr:col>4</xdr:col>
      <xdr:colOff>155575</xdr:colOff>
      <xdr:row>35</xdr:row>
      <xdr:rowOff>60147</xdr:rowOff>
    </xdr:to>
    <xdr:cxnSp macro="">
      <xdr:nvCxnSpPr>
        <xdr:cNvPr id="65" name="直線コネクタ 64"/>
        <xdr:cNvCxnSpPr/>
      </xdr:nvCxnSpPr>
      <xdr:spPr>
        <a:xfrm>
          <a:off x="2019300" y="60151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119583</xdr:rowOff>
    </xdr:from>
    <xdr:to>
      <xdr:col>2</xdr:col>
      <xdr:colOff>638175</xdr:colOff>
      <xdr:row>35</xdr:row>
      <xdr:rowOff>14427</xdr:rowOff>
    </xdr:to>
    <xdr:cxnSp macro="">
      <xdr:nvCxnSpPr>
        <xdr:cNvPr id="68" name="直線コネクタ 67"/>
        <xdr:cNvCxnSpPr/>
      </xdr:nvCxnSpPr>
      <xdr:spPr>
        <a:xfrm>
          <a:off x="1130300" y="5948883"/>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53238</xdr:rowOff>
    </xdr:from>
    <xdr:to>
      <xdr:col>6</xdr:col>
      <xdr:colOff>561975</xdr:colOff>
      <xdr:row>35</xdr:row>
      <xdr:rowOff>154838</xdr:rowOff>
    </xdr:to>
    <xdr:sp macro="" textlink="">
      <xdr:nvSpPr>
        <xdr:cNvPr id="78" name="円/楕円 77"/>
        <xdr:cNvSpPr/>
      </xdr:nvSpPr>
      <xdr:spPr>
        <a:xfrm>
          <a:off x="4584700" y="60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31665</xdr:rowOff>
    </xdr:from>
    <xdr:ext cx="469744" cy="259045"/>
    <xdr:sp macro="" textlink="">
      <xdr:nvSpPr>
        <xdr:cNvPr id="79" name="議会費該当値テキスト"/>
        <xdr:cNvSpPr txBox="1"/>
      </xdr:nvSpPr>
      <xdr:spPr>
        <a:xfrm>
          <a:off x="4686300" y="60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94386</xdr:rowOff>
    </xdr:from>
    <xdr:to>
      <xdr:col>5</xdr:col>
      <xdr:colOff>409575</xdr:colOff>
      <xdr:row>35</xdr:row>
      <xdr:rowOff>24536</xdr:rowOff>
    </xdr:to>
    <xdr:sp macro="" textlink="">
      <xdr:nvSpPr>
        <xdr:cNvPr id="80" name="円/楕円 79"/>
        <xdr:cNvSpPr/>
      </xdr:nvSpPr>
      <xdr:spPr>
        <a:xfrm>
          <a:off x="3746500" y="5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15663</xdr:rowOff>
    </xdr:from>
    <xdr:ext cx="469744" cy="259045"/>
    <xdr:sp macro="" textlink="">
      <xdr:nvSpPr>
        <xdr:cNvPr id="81" name="テキスト ボックス 80"/>
        <xdr:cNvSpPr txBox="1"/>
      </xdr:nvSpPr>
      <xdr:spPr>
        <a:xfrm>
          <a:off x="3562427"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9347</xdr:rowOff>
    </xdr:from>
    <xdr:to>
      <xdr:col>4</xdr:col>
      <xdr:colOff>206375</xdr:colOff>
      <xdr:row>35</xdr:row>
      <xdr:rowOff>110947</xdr:rowOff>
    </xdr:to>
    <xdr:sp macro="" textlink="">
      <xdr:nvSpPr>
        <xdr:cNvPr id="82" name="円/楕円 81"/>
        <xdr:cNvSpPr/>
      </xdr:nvSpPr>
      <xdr:spPr>
        <a:xfrm>
          <a:off x="2857500" y="6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102074</xdr:rowOff>
    </xdr:from>
    <xdr:ext cx="469744" cy="259045"/>
    <xdr:sp macro="" textlink="">
      <xdr:nvSpPr>
        <xdr:cNvPr id="83" name="テキスト ボックス 82"/>
        <xdr:cNvSpPr txBox="1"/>
      </xdr:nvSpPr>
      <xdr:spPr>
        <a:xfrm>
          <a:off x="2673427" y="610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135077</xdr:rowOff>
    </xdr:from>
    <xdr:to>
      <xdr:col>3</xdr:col>
      <xdr:colOff>3175</xdr:colOff>
      <xdr:row>35</xdr:row>
      <xdr:rowOff>65227</xdr:rowOff>
    </xdr:to>
    <xdr:sp macro="" textlink="">
      <xdr:nvSpPr>
        <xdr:cNvPr id="84" name="円/楕円 83"/>
        <xdr:cNvSpPr/>
      </xdr:nvSpPr>
      <xdr:spPr>
        <a:xfrm>
          <a:off x="1968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56354</xdr:rowOff>
    </xdr:from>
    <xdr:ext cx="469744" cy="259045"/>
    <xdr:sp macro="" textlink="">
      <xdr:nvSpPr>
        <xdr:cNvPr id="85" name="テキスト ボックス 84"/>
        <xdr:cNvSpPr txBox="1"/>
      </xdr:nvSpPr>
      <xdr:spPr>
        <a:xfrm>
          <a:off x="1784427"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68783</xdr:rowOff>
    </xdr:from>
    <xdr:to>
      <xdr:col>1</xdr:col>
      <xdr:colOff>485775</xdr:colOff>
      <xdr:row>34</xdr:row>
      <xdr:rowOff>170383</xdr:rowOff>
    </xdr:to>
    <xdr:sp macro="" textlink="">
      <xdr:nvSpPr>
        <xdr:cNvPr id="86" name="円/楕円 85"/>
        <xdr:cNvSpPr/>
      </xdr:nvSpPr>
      <xdr:spPr>
        <a:xfrm>
          <a:off x="1079500" y="58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161510</xdr:rowOff>
    </xdr:from>
    <xdr:ext cx="469744" cy="259045"/>
    <xdr:sp macro="" textlink="">
      <xdr:nvSpPr>
        <xdr:cNvPr id="87" name="テキスト ボックス 86"/>
        <xdr:cNvSpPr txBox="1"/>
      </xdr:nvSpPr>
      <xdr:spPr>
        <a:xfrm>
          <a:off x="895427" y="59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66084</xdr:rowOff>
    </xdr:from>
    <xdr:to>
      <xdr:col>6</xdr:col>
      <xdr:colOff>511175</xdr:colOff>
      <xdr:row>57</xdr:row>
      <xdr:rowOff>20790</xdr:rowOff>
    </xdr:to>
    <xdr:cxnSp macro="">
      <xdr:nvCxnSpPr>
        <xdr:cNvPr id="116" name="直線コネクタ 115"/>
        <xdr:cNvCxnSpPr/>
      </xdr:nvCxnSpPr>
      <xdr:spPr>
        <a:xfrm>
          <a:off x="3797300" y="9667284"/>
          <a:ext cx="838200" cy="1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66084</xdr:rowOff>
    </xdr:from>
    <xdr:to>
      <xdr:col>5</xdr:col>
      <xdr:colOff>358775</xdr:colOff>
      <xdr:row>57</xdr:row>
      <xdr:rowOff>66456</xdr:rowOff>
    </xdr:to>
    <xdr:cxnSp macro="">
      <xdr:nvCxnSpPr>
        <xdr:cNvPr id="119" name="直線コネクタ 118"/>
        <xdr:cNvCxnSpPr/>
      </xdr:nvCxnSpPr>
      <xdr:spPr>
        <a:xfrm flipV="1">
          <a:off x="2908300" y="9667284"/>
          <a:ext cx="889000" cy="17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47727</xdr:rowOff>
    </xdr:from>
    <xdr:to>
      <xdr:col>4</xdr:col>
      <xdr:colOff>155575</xdr:colOff>
      <xdr:row>57</xdr:row>
      <xdr:rowOff>66456</xdr:rowOff>
    </xdr:to>
    <xdr:cxnSp macro="">
      <xdr:nvCxnSpPr>
        <xdr:cNvPr id="122" name="直線コネクタ 121"/>
        <xdr:cNvCxnSpPr/>
      </xdr:nvCxnSpPr>
      <xdr:spPr>
        <a:xfrm>
          <a:off x="2019300" y="9820377"/>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47727</xdr:rowOff>
    </xdr:from>
    <xdr:to>
      <xdr:col>2</xdr:col>
      <xdr:colOff>638175</xdr:colOff>
      <xdr:row>57</xdr:row>
      <xdr:rowOff>64986</xdr:rowOff>
    </xdr:to>
    <xdr:cxnSp macro="">
      <xdr:nvCxnSpPr>
        <xdr:cNvPr id="125" name="直線コネクタ 124"/>
        <xdr:cNvCxnSpPr/>
      </xdr:nvCxnSpPr>
      <xdr:spPr>
        <a:xfrm flipV="1">
          <a:off x="1130300" y="9820377"/>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141440</xdr:rowOff>
    </xdr:from>
    <xdr:to>
      <xdr:col>6</xdr:col>
      <xdr:colOff>561975</xdr:colOff>
      <xdr:row>57</xdr:row>
      <xdr:rowOff>71590</xdr:rowOff>
    </xdr:to>
    <xdr:sp macro="" textlink="">
      <xdr:nvSpPr>
        <xdr:cNvPr id="135" name="円/楕円 134"/>
        <xdr:cNvSpPr/>
      </xdr:nvSpPr>
      <xdr:spPr>
        <a:xfrm>
          <a:off x="4584700" y="97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164317</xdr:rowOff>
    </xdr:from>
    <xdr:ext cx="534377" cy="259045"/>
    <xdr:sp macro="" textlink="">
      <xdr:nvSpPr>
        <xdr:cNvPr id="136" name="総務費該当値テキスト"/>
        <xdr:cNvSpPr txBox="1"/>
      </xdr:nvSpPr>
      <xdr:spPr>
        <a:xfrm>
          <a:off x="4686300" y="95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15284</xdr:rowOff>
    </xdr:from>
    <xdr:to>
      <xdr:col>5</xdr:col>
      <xdr:colOff>409575</xdr:colOff>
      <xdr:row>56</xdr:row>
      <xdr:rowOff>116884</xdr:rowOff>
    </xdr:to>
    <xdr:sp macro="" textlink="">
      <xdr:nvSpPr>
        <xdr:cNvPr id="137" name="円/楕円 136"/>
        <xdr:cNvSpPr/>
      </xdr:nvSpPr>
      <xdr:spPr>
        <a:xfrm>
          <a:off x="3746500" y="96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133411</xdr:rowOff>
    </xdr:from>
    <xdr:ext cx="534377" cy="259045"/>
    <xdr:sp macro="" textlink="">
      <xdr:nvSpPr>
        <xdr:cNvPr id="138" name="テキスト ボックス 137"/>
        <xdr:cNvSpPr txBox="1"/>
      </xdr:nvSpPr>
      <xdr:spPr>
        <a:xfrm>
          <a:off x="3530111" y="93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15656</xdr:rowOff>
    </xdr:from>
    <xdr:to>
      <xdr:col>4</xdr:col>
      <xdr:colOff>206375</xdr:colOff>
      <xdr:row>57</xdr:row>
      <xdr:rowOff>117256</xdr:rowOff>
    </xdr:to>
    <xdr:sp macro="" textlink="">
      <xdr:nvSpPr>
        <xdr:cNvPr id="139" name="円/楕円 138"/>
        <xdr:cNvSpPr/>
      </xdr:nvSpPr>
      <xdr:spPr>
        <a:xfrm>
          <a:off x="2857500" y="97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108383</xdr:rowOff>
    </xdr:from>
    <xdr:ext cx="534377" cy="259045"/>
    <xdr:sp macro="" textlink="">
      <xdr:nvSpPr>
        <xdr:cNvPr id="140" name="テキスト ボックス 139"/>
        <xdr:cNvSpPr txBox="1"/>
      </xdr:nvSpPr>
      <xdr:spPr>
        <a:xfrm>
          <a:off x="2641111" y="98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168377</xdr:rowOff>
    </xdr:from>
    <xdr:to>
      <xdr:col>3</xdr:col>
      <xdr:colOff>3175</xdr:colOff>
      <xdr:row>57</xdr:row>
      <xdr:rowOff>98527</xdr:rowOff>
    </xdr:to>
    <xdr:sp macro="" textlink="">
      <xdr:nvSpPr>
        <xdr:cNvPr id="141" name="円/楕円 140"/>
        <xdr:cNvSpPr/>
      </xdr:nvSpPr>
      <xdr:spPr>
        <a:xfrm>
          <a:off x="1968500" y="97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89654</xdr:rowOff>
    </xdr:from>
    <xdr:ext cx="534377" cy="259045"/>
    <xdr:sp macro="" textlink="">
      <xdr:nvSpPr>
        <xdr:cNvPr id="142" name="テキスト ボックス 141"/>
        <xdr:cNvSpPr txBox="1"/>
      </xdr:nvSpPr>
      <xdr:spPr>
        <a:xfrm>
          <a:off x="1752111" y="9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14186</xdr:rowOff>
    </xdr:from>
    <xdr:to>
      <xdr:col>1</xdr:col>
      <xdr:colOff>485775</xdr:colOff>
      <xdr:row>57</xdr:row>
      <xdr:rowOff>115786</xdr:rowOff>
    </xdr:to>
    <xdr:sp macro="" textlink="">
      <xdr:nvSpPr>
        <xdr:cNvPr id="143" name="円/楕円 142"/>
        <xdr:cNvSpPr/>
      </xdr:nvSpPr>
      <xdr:spPr>
        <a:xfrm>
          <a:off x="1079500" y="97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106913</xdr:rowOff>
    </xdr:from>
    <xdr:ext cx="534377" cy="259045"/>
    <xdr:sp macro="" textlink="">
      <xdr:nvSpPr>
        <xdr:cNvPr id="144" name="テキスト ボックス 143"/>
        <xdr:cNvSpPr txBox="1"/>
      </xdr:nvSpPr>
      <xdr:spPr>
        <a:xfrm>
          <a:off x="863111" y="98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18314</xdr:rowOff>
    </xdr:from>
    <xdr:to>
      <xdr:col>6</xdr:col>
      <xdr:colOff>511175</xdr:colOff>
      <xdr:row>76</xdr:row>
      <xdr:rowOff>81699</xdr:rowOff>
    </xdr:to>
    <xdr:cxnSp macro="">
      <xdr:nvCxnSpPr>
        <xdr:cNvPr id="174" name="直線コネクタ 173"/>
        <xdr:cNvCxnSpPr/>
      </xdr:nvCxnSpPr>
      <xdr:spPr>
        <a:xfrm flipV="1">
          <a:off x="3797300" y="13048514"/>
          <a:ext cx="838200" cy="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42202</xdr:rowOff>
    </xdr:from>
    <xdr:to>
      <xdr:col>5</xdr:col>
      <xdr:colOff>358775</xdr:colOff>
      <xdr:row>76</xdr:row>
      <xdr:rowOff>81699</xdr:rowOff>
    </xdr:to>
    <xdr:cxnSp macro="">
      <xdr:nvCxnSpPr>
        <xdr:cNvPr id="177" name="直線コネクタ 176"/>
        <xdr:cNvCxnSpPr/>
      </xdr:nvCxnSpPr>
      <xdr:spPr>
        <a:xfrm>
          <a:off x="2908300" y="13072402"/>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42202</xdr:rowOff>
    </xdr:from>
    <xdr:to>
      <xdr:col>4</xdr:col>
      <xdr:colOff>155575</xdr:colOff>
      <xdr:row>77</xdr:row>
      <xdr:rowOff>10934</xdr:rowOff>
    </xdr:to>
    <xdr:cxnSp macro="">
      <xdr:nvCxnSpPr>
        <xdr:cNvPr id="180" name="直線コネクタ 179"/>
        <xdr:cNvCxnSpPr/>
      </xdr:nvCxnSpPr>
      <xdr:spPr>
        <a:xfrm flipV="1">
          <a:off x="2019300" y="13072402"/>
          <a:ext cx="889000" cy="1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10934</xdr:rowOff>
    </xdr:from>
    <xdr:to>
      <xdr:col>2</xdr:col>
      <xdr:colOff>638175</xdr:colOff>
      <xdr:row>77</xdr:row>
      <xdr:rowOff>90399</xdr:rowOff>
    </xdr:to>
    <xdr:cxnSp macro="">
      <xdr:nvCxnSpPr>
        <xdr:cNvPr id="183" name="直線コネクタ 182"/>
        <xdr:cNvCxnSpPr/>
      </xdr:nvCxnSpPr>
      <xdr:spPr>
        <a:xfrm flipV="1">
          <a:off x="1130300" y="13212584"/>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138964</xdr:rowOff>
    </xdr:from>
    <xdr:to>
      <xdr:col>6</xdr:col>
      <xdr:colOff>561975</xdr:colOff>
      <xdr:row>76</xdr:row>
      <xdr:rowOff>69114</xdr:rowOff>
    </xdr:to>
    <xdr:sp macro="" textlink="">
      <xdr:nvSpPr>
        <xdr:cNvPr id="193" name="円/楕円 192"/>
        <xdr:cNvSpPr/>
      </xdr:nvSpPr>
      <xdr:spPr>
        <a:xfrm>
          <a:off x="4584700" y="12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117391</xdr:rowOff>
    </xdr:from>
    <xdr:ext cx="599010" cy="259045"/>
    <xdr:sp macro="" textlink="">
      <xdr:nvSpPr>
        <xdr:cNvPr id="194" name="民生費該当値テキスト"/>
        <xdr:cNvSpPr txBox="1"/>
      </xdr:nvSpPr>
      <xdr:spPr>
        <a:xfrm>
          <a:off x="4686300" y="1297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30899</xdr:rowOff>
    </xdr:from>
    <xdr:to>
      <xdr:col>5</xdr:col>
      <xdr:colOff>409575</xdr:colOff>
      <xdr:row>76</xdr:row>
      <xdr:rowOff>132499</xdr:rowOff>
    </xdr:to>
    <xdr:sp macro="" textlink="">
      <xdr:nvSpPr>
        <xdr:cNvPr id="195" name="円/楕円 194"/>
        <xdr:cNvSpPr/>
      </xdr:nvSpPr>
      <xdr:spPr>
        <a:xfrm>
          <a:off x="3746500" y="130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123626</xdr:rowOff>
    </xdr:from>
    <xdr:ext cx="599010" cy="259045"/>
    <xdr:sp macro="" textlink="">
      <xdr:nvSpPr>
        <xdr:cNvPr id="196" name="テキスト ボックス 195"/>
        <xdr:cNvSpPr txBox="1"/>
      </xdr:nvSpPr>
      <xdr:spPr>
        <a:xfrm>
          <a:off x="3497794" y="131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162852</xdr:rowOff>
    </xdr:from>
    <xdr:to>
      <xdr:col>4</xdr:col>
      <xdr:colOff>206375</xdr:colOff>
      <xdr:row>76</xdr:row>
      <xdr:rowOff>93002</xdr:rowOff>
    </xdr:to>
    <xdr:sp macro="" textlink="">
      <xdr:nvSpPr>
        <xdr:cNvPr id="197" name="円/楕円 196"/>
        <xdr:cNvSpPr/>
      </xdr:nvSpPr>
      <xdr:spPr>
        <a:xfrm>
          <a:off x="2857500" y="13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84129</xdr:rowOff>
    </xdr:from>
    <xdr:ext cx="599010" cy="259045"/>
    <xdr:sp macro="" textlink="">
      <xdr:nvSpPr>
        <xdr:cNvPr id="198" name="テキスト ボックス 197"/>
        <xdr:cNvSpPr txBox="1"/>
      </xdr:nvSpPr>
      <xdr:spPr>
        <a:xfrm>
          <a:off x="2608794" y="1311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131584</xdr:rowOff>
    </xdr:from>
    <xdr:to>
      <xdr:col>3</xdr:col>
      <xdr:colOff>3175</xdr:colOff>
      <xdr:row>77</xdr:row>
      <xdr:rowOff>61734</xdr:rowOff>
    </xdr:to>
    <xdr:sp macro="" textlink="">
      <xdr:nvSpPr>
        <xdr:cNvPr id="199" name="円/楕円 198"/>
        <xdr:cNvSpPr/>
      </xdr:nvSpPr>
      <xdr:spPr>
        <a:xfrm>
          <a:off x="1968500" y="131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52861</xdr:rowOff>
    </xdr:from>
    <xdr:ext cx="599010" cy="259045"/>
    <xdr:sp macro="" textlink="">
      <xdr:nvSpPr>
        <xdr:cNvPr id="200" name="テキスト ボックス 199"/>
        <xdr:cNvSpPr txBox="1"/>
      </xdr:nvSpPr>
      <xdr:spPr>
        <a:xfrm>
          <a:off x="1719794" y="132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39599</xdr:rowOff>
    </xdr:from>
    <xdr:to>
      <xdr:col>1</xdr:col>
      <xdr:colOff>485775</xdr:colOff>
      <xdr:row>77</xdr:row>
      <xdr:rowOff>141199</xdr:rowOff>
    </xdr:to>
    <xdr:sp macro="" textlink="">
      <xdr:nvSpPr>
        <xdr:cNvPr id="201" name="円/楕円 200"/>
        <xdr:cNvSpPr/>
      </xdr:nvSpPr>
      <xdr:spPr>
        <a:xfrm>
          <a:off x="1079500" y="132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132326</xdr:rowOff>
    </xdr:from>
    <xdr:ext cx="599010" cy="259045"/>
    <xdr:sp macro="" textlink="">
      <xdr:nvSpPr>
        <xdr:cNvPr id="202" name="テキスト ボックス 201"/>
        <xdr:cNvSpPr txBox="1"/>
      </xdr:nvSpPr>
      <xdr:spPr>
        <a:xfrm>
          <a:off x="830794" y="1333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152388</xdr:rowOff>
    </xdr:from>
    <xdr:to>
      <xdr:col>6</xdr:col>
      <xdr:colOff>511175</xdr:colOff>
      <xdr:row>98</xdr:row>
      <xdr:rowOff>51594</xdr:rowOff>
    </xdr:to>
    <xdr:cxnSp macro="">
      <xdr:nvCxnSpPr>
        <xdr:cNvPr id="232" name="直線コネクタ 231"/>
        <xdr:cNvCxnSpPr/>
      </xdr:nvCxnSpPr>
      <xdr:spPr>
        <a:xfrm flipV="1">
          <a:off x="3797300" y="16611588"/>
          <a:ext cx="838200" cy="24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51594</xdr:rowOff>
    </xdr:from>
    <xdr:to>
      <xdr:col>5</xdr:col>
      <xdr:colOff>358775</xdr:colOff>
      <xdr:row>98</xdr:row>
      <xdr:rowOff>149416</xdr:rowOff>
    </xdr:to>
    <xdr:cxnSp macro="">
      <xdr:nvCxnSpPr>
        <xdr:cNvPr id="235" name="直線コネクタ 234"/>
        <xdr:cNvCxnSpPr/>
      </xdr:nvCxnSpPr>
      <xdr:spPr>
        <a:xfrm flipV="1">
          <a:off x="2908300" y="16853694"/>
          <a:ext cx="8890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149416</xdr:rowOff>
    </xdr:from>
    <xdr:to>
      <xdr:col>4</xdr:col>
      <xdr:colOff>155575</xdr:colOff>
      <xdr:row>99</xdr:row>
      <xdr:rowOff>22409</xdr:rowOff>
    </xdr:to>
    <xdr:cxnSp macro="">
      <xdr:nvCxnSpPr>
        <xdr:cNvPr id="238" name="直線コネクタ 237"/>
        <xdr:cNvCxnSpPr/>
      </xdr:nvCxnSpPr>
      <xdr:spPr>
        <a:xfrm flipV="1">
          <a:off x="2019300" y="16951516"/>
          <a:ext cx="889000" cy="4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22409</xdr:rowOff>
    </xdr:from>
    <xdr:to>
      <xdr:col>2</xdr:col>
      <xdr:colOff>638175</xdr:colOff>
      <xdr:row>99</xdr:row>
      <xdr:rowOff>23495</xdr:rowOff>
    </xdr:to>
    <xdr:cxnSp macro="">
      <xdr:nvCxnSpPr>
        <xdr:cNvPr id="241" name="直線コネクタ 240"/>
        <xdr:cNvCxnSpPr/>
      </xdr:nvCxnSpPr>
      <xdr:spPr>
        <a:xfrm flipV="1">
          <a:off x="1130300" y="1699595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101588</xdr:rowOff>
    </xdr:from>
    <xdr:to>
      <xdr:col>6</xdr:col>
      <xdr:colOff>561975</xdr:colOff>
      <xdr:row>97</xdr:row>
      <xdr:rowOff>31738</xdr:rowOff>
    </xdr:to>
    <xdr:sp macro="" textlink="">
      <xdr:nvSpPr>
        <xdr:cNvPr id="251" name="円/楕円 250"/>
        <xdr:cNvSpPr/>
      </xdr:nvSpPr>
      <xdr:spPr>
        <a:xfrm>
          <a:off x="4584700" y="165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124465</xdr:rowOff>
    </xdr:from>
    <xdr:ext cx="534377" cy="259045"/>
    <xdr:sp macro="" textlink="">
      <xdr:nvSpPr>
        <xdr:cNvPr id="252" name="衛生費該当値テキスト"/>
        <xdr:cNvSpPr txBox="1"/>
      </xdr:nvSpPr>
      <xdr:spPr>
        <a:xfrm>
          <a:off x="4686300" y="164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794</xdr:rowOff>
    </xdr:from>
    <xdr:to>
      <xdr:col>5</xdr:col>
      <xdr:colOff>409575</xdr:colOff>
      <xdr:row>98</xdr:row>
      <xdr:rowOff>102394</xdr:rowOff>
    </xdr:to>
    <xdr:sp macro="" textlink="">
      <xdr:nvSpPr>
        <xdr:cNvPr id="253" name="円/楕円 252"/>
        <xdr:cNvSpPr/>
      </xdr:nvSpPr>
      <xdr:spPr>
        <a:xfrm>
          <a:off x="3746500" y="168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93521</xdr:rowOff>
    </xdr:from>
    <xdr:ext cx="534377" cy="259045"/>
    <xdr:sp macro="" textlink="">
      <xdr:nvSpPr>
        <xdr:cNvPr id="254" name="テキスト ボックス 253"/>
        <xdr:cNvSpPr txBox="1"/>
      </xdr:nvSpPr>
      <xdr:spPr>
        <a:xfrm>
          <a:off x="3530111" y="168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98616</xdr:rowOff>
    </xdr:from>
    <xdr:to>
      <xdr:col>4</xdr:col>
      <xdr:colOff>206375</xdr:colOff>
      <xdr:row>99</xdr:row>
      <xdr:rowOff>28766</xdr:rowOff>
    </xdr:to>
    <xdr:sp macro="" textlink="">
      <xdr:nvSpPr>
        <xdr:cNvPr id="255" name="円/楕円 254"/>
        <xdr:cNvSpPr/>
      </xdr:nvSpPr>
      <xdr:spPr>
        <a:xfrm>
          <a:off x="2857500" y="169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19893</xdr:rowOff>
    </xdr:from>
    <xdr:ext cx="534377" cy="259045"/>
    <xdr:sp macro="" textlink="">
      <xdr:nvSpPr>
        <xdr:cNvPr id="256" name="テキスト ボックス 255"/>
        <xdr:cNvSpPr txBox="1"/>
      </xdr:nvSpPr>
      <xdr:spPr>
        <a:xfrm>
          <a:off x="2641111" y="1699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143059</xdr:rowOff>
    </xdr:from>
    <xdr:to>
      <xdr:col>3</xdr:col>
      <xdr:colOff>3175</xdr:colOff>
      <xdr:row>99</xdr:row>
      <xdr:rowOff>73209</xdr:rowOff>
    </xdr:to>
    <xdr:sp macro="" textlink="">
      <xdr:nvSpPr>
        <xdr:cNvPr id="257" name="円/楕円 256"/>
        <xdr:cNvSpPr/>
      </xdr:nvSpPr>
      <xdr:spPr>
        <a:xfrm>
          <a:off x="1968500" y="169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64336</xdr:rowOff>
    </xdr:from>
    <xdr:ext cx="534377" cy="259045"/>
    <xdr:sp macro="" textlink="">
      <xdr:nvSpPr>
        <xdr:cNvPr id="258" name="テキスト ボックス 257"/>
        <xdr:cNvSpPr txBox="1"/>
      </xdr:nvSpPr>
      <xdr:spPr>
        <a:xfrm>
          <a:off x="1752111" y="1703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144145</xdr:rowOff>
    </xdr:from>
    <xdr:to>
      <xdr:col>1</xdr:col>
      <xdr:colOff>485775</xdr:colOff>
      <xdr:row>99</xdr:row>
      <xdr:rowOff>74295</xdr:rowOff>
    </xdr:to>
    <xdr:sp macro="" textlink="">
      <xdr:nvSpPr>
        <xdr:cNvPr id="259" name="円/楕円 258"/>
        <xdr:cNvSpPr/>
      </xdr:nvSpPr>
      <xdr:spPr>
        <a:xfrm>
          <a:off x="1079500" y="169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65422</xdr:rowOff>
    </xdr:from>
    <xdr:ext cx="534377" cy="259045"/>
    <xdr:sp macro="" textlink="">
      <xdr:nvSpPr>
        <xdr:cNvPr id="260" name="テキスト ボックス 259"/>
        <xdr:cNvSpPr txBox="1"/>
      </xdr:nvSpPr>
      <xdr:spPr>
        <a:xfrm>
          <a:off x="863111" y="1703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72263</xdr:rowOff>
    </xdr:from>
    <xdr:to>
      <xdr:col>15</xdr:col>
      <xdr:colOff>180975</xdr:colOff>
      <xdr:row>38</xdr:row>
      <xdr:rowOff>76454</xdr:rowOff>
    </xdr:to>
    <xdr:cxnSp macro="">
      <xdr:nvCxnSpPr>
        <xdr:cNvPr id="289" name="直線コネクタ 288"/>
        <xdr:cNvCxnSpPr/>
      </xdr:nvCxnSpPr>
      <xdr:spPr>
        <a:xfrm flipV="1">
          <a:off x="9639300" y="6587363"/>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120269</xdr:rowOff>
    </xdr:from>
    <xdr:to>
      <xdr:col>14</xdr:col>
      <xdr:colOff>28575</xdr:colOff>
      <xdr:row>38</xdr:row>
      <xdr:rowOff>76454</xdr:rowOff>
    </xdr:to>
    <xdr:cxnSp macro="">
      <xdr:nvCxnSpPr>
        <xdr:cNvPr id="292" name="直線コネクタ 291"/>
        <xdr:cNvCxnSpPr/>
      </xdr:nvCxnSpPr>
      <xdr:spPr>
        <a:xfrm>
          <a:off x="8750300" y="6463919"/>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5969</xdr:rowOff>
    </xdr:from>
    <xdr:to>
      <xdr:col>12</xdr:col>
      <xdr:colOff>511175</xdr:colOff>
      <xdr:row>37</xdr:row>
      <xdr:rowOff>120269</xdr:rowOff>
    </xdr:to>
    <xdr:cxnSp macro="">
      <xdr:nvCxnSpPr>
        <xdr:cNvPr id="295" name="直線コネクタ 294"/>
        <xdr:cNvCxnSpPr/>
      </xdr:nvCxnSpPr>
      <xdr:spPr>
        <a:xfrm>
          <a:off x="7861300" y="634961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168656</xdr:rowOff>
    </xdr:from>
    <xdr:to>
      <xdr:col>11</xdr:col>
      <xdr:colOff>307975</xdr:colOff>
      <xdr:row>37</xdr:row>
      <xdr:rowOff>5969</xdr:rowOff>
    </xdr:to>
    <xdr:cxnSp macro="">
      <xdr:nvCxnSpPr>
        <xdr:cNvPr id="298" name="直線コネクタ 297"/>
        <xdr:cNvCxnSpPr/>
      </xdr:nvCxnSpPr>
      <xdr:spPr>
        <a:xfrm>
          <a:off x="6972300" y="634085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21463</xdr:rowOff>
    </xdr:from>
    <xdr:to>
      <xdr:col>15</xdr:col>
      <xdr:colOff>231775</xdr:colOff>
      <xdr:row>38</xdr:row>
      <xdr:rowOff>123063</xdr:rowOff>
    </xdr:to>
    <xdr:sp macro="" textlink="">
      <xdr:nvSpPr>
        <xdr:cNvPr id="308" name="円/楕円 307"/>
        <xdr:cNvSpPr/>
      </xdr:nvSpPr>
      <xdr:spPr>
        <a:xfrm>
          <a:off x="10426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171340</xdr:rowOff>
    </xdr:from>
    <xdr:ext cx="378565" cy="259045"/>
    <xdr:sp macro="" textlink="">
      <xdr:nvSpPr>
        <xdr:cNvPr id="309" name="労働費該当値テキスト"/>
        <xdr:cNvSpPr txBox="1"/>
      </xdr:nvSpPr>
      <xdr:spPr>
        <a:xfrm>
          <a:off x="10528300" y="651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25654</xdr:rowOff>
    </xdr:from>
    <xdr:to>
      <xdr:col>14</xdr:col>
      <xdr:colOff>79375</xdr:colOff>
      <xdr:row>38</xdr:row>
      <xdr:rowOff>127254</xdr:rowOff>
    </xdr:to>
    <xdr:sp macro="" textlink="">
      <xdr:nvSpPr>
        <xdr:cNvPr id="310" name="円/楕円 309"/>
        <xdr:cNvSpPr/>
      </xdr:nvSpPr>
      <xdr:spPr>
        <a:xfrm>
          <a:off x="9588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118381</xdr:rowOff>
    </xdr:from>
    <xdr:ext cx="378565" cy="259045"/>
    <xdr:sp macro="" textlink="">
      <xdr:nvSpPr>
        <xdr:cNvPr id="311" name="テキスト ボックス 310"/>
        <xdr:cNvSpPr txBox="1"/>
      </xdr:nvSpPr>
      <xdr:spPr>
        <a:xfrm>
          <a:off x="9450017" y="6633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69469</xdr:rowOff>
    </xdr:from>
    <xdr:to>
      <xdr:col>12</xdr:col>
      <xdr:colOff>561975</xdr:colOff>
      <xdr:row>37</xdr:row>
      <xdr:rowOff>171069</xdr:rowOff>
    </xdr:to>
    <xdr:sp macro="" textlink="">
      <xdr:nvSpPr>
        <xdr:cNvPr id="312" name="円/楕円 311"/>
        <xdr:cNvSpPr/>
      </xdr:nvSpPr>
      <xdr:spPr>
        <a:xfrm>
          <a:off x="8699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162196</xdr:rowOff>
    </xdr:from>
    <xdr:ext cx="378565" cy="259045"/>
    <xdr:sp macro="" textlink="">
      <xdr:nvSpPr>
        <xdr:cNvPr id="313" name="テキスト ボックス 312"/>
        <xdr:cNvSpPr txBox="1"/>
      </xdr:nvSpPr>
      <xdr:spPr>
        <a:xfrm>
          <a:off x="8561017"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126619</xdr:rowOff>
    </xdr:from>
    <xdr:to>
      <xdr:col>11</xdr:col>
      <xdr:colOff>358775</xdr:colOff>
      <xdr:row>37</xdr:row>
      <xdr:rowOff>56769</xdr:rowOff>
    </xdr:to>
    <xdr:sp macro="" textlink="">
      <xdr:nvSpPr>
        <xdr:cNvPr id="314" name="円/楕円 313"/>
        <xdr:cNvSpPr/>
      </xdr:nvSpPr>
      <xdr:spPr>
        <a:xfrm>
          <a:off x="7810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47896</xdr:rowOff>
    </xdr:from>
    <xdr:ext cx="469744" cy="259045"/>
    <xdr:sp macro="" textlink="">
      <xdr:nvSpPr>
        <xdr:cNvPr id="315" name="テキスト ボックス 314"/>
        <xdr:cNvSpPr txBox="1"/>
      </xdr:nvSpPr>
      <xdr:spPr>
        <a:xfrm>
          <a:off x="7626427"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117856</xdr:rowOff>
    </xdr:from>
    <xdr:to>
      <xdr:col>10</xdr:col>
      <xdr:colOff>155575</xdr:colOff>
      <xdr:row>37</xdr:row>
      <xdr:rowOff>48006</xdr:rowOff>
    </xdr:to>
    <xdr:sp macro="" textlink="">
      <xdr:nvSpPr>
        <xdr:cNvPr id="316" name="円/楕円 315"/>
        <xdr:cNvSpPr/>
      </xdr:nvSpPr>
      <xdr:spPr>
        <a:xfrm>
          <a:off x="6921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39133</xdr:rowOff>
    </xdr:from>
    <xdr:ext cx="469744" cy="259045"/>
    <xdr:sp macro="" textlink="">
      <xdr:nvSpPr>
        <xdr:cNvPr id="317" name="テキスト ボックス 316"/>
        <xdr:cNvSpPr txBox="1"/>
      </xdr:nvSpPr>
      <xdr:spPr>
        <a:xfrm>
          <a:off x="6737427"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140386</xdr:rowOff>
    </xdr:from>
    <xdr:to>
      <xdr:col>15</xdr:col>
      <xdr:colOff>180975</xdr:colOff>
      <xdr:row>57</xdr:row>
      <xdr:rowOff>161006</xdr:rowOff>
    </xdr:to>
    <xdr:cxnSp macro="">
      <xdr:nvCxnSpPr>
        <xdr:cNvPr id="344" name="直線コネクタ 343"/>
        <xdr:cNvCxnSpPr/>
      </xdr:nvCxnSpPr>
      <xdr:spPr>
        <a:xfrm>
          <a:off x="9639300" y="9913036"/>
          <a:ext cx="8382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140386</xdr:rowOff>
    </xdr:from>
    <xdr:to>
      <xdr:col>14</xdr:col>
      <xdr:colOff>28575</xdr:colOff>
      <xdr:row>58</xdr:row>
      <xdr:rowOff>28120</xdr:rowOff>
    </xdr:to>
    <xdr:cxnSp macro="">
      <xdr:nvCxnSpPr>
        <xdr:cNvPr id="347" name="直線コネクタ 346"/>
        <xdr:cNvCxnSpPr/>
      </xdr:nvCxnSpPr>
      <xdr:spPr>
        <a:xfrm flipV="1">
          <a:off x="8750300" y="9913036"/>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14084</xdr:rowOff>
    </xdr:from>
    <xdr:to>
      <xdr:col>12</xdr:col>
      <xdr:colOff>511175</xdr:colOff>
      <xdr:row>58</xdr:row>
      <xdr:rowOff>28120</xdr:rowOff>
    </xdr:to>
    <xdr:cxnSp macro="">
      <xdr:nvCxnSpPr>
        <xdr:cNvPr id="350" name="直線コネクタ 349"/>
        <xdr:cNvCxnSpPr/>
      </xdr:nvCxnSpPr>
      <xdr:spPr>
        <a:xfrm>
          <a:off x="7861300" y="995818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9558</xdr:rowOff>
    </xdr:from>
    <xdr:to>
      <xdr:col>11</xdr:col>
      <xdr:colOff>307975</xdr:colOff>
      <xdr:row>58</xdr:row>
      <xdr:rowOff>14084</xdr:rowOff>
    </xdr:to>
    <xdr:cxnSp macro="">
      <xdr:nvCxnSpPr>
        <xdr:cNvPr id="353" name="直線コネクタ 352"/>
        <xdr:cNvCxnSpPr/>
      </xdr:nvCxnSpPr>
      <xdr:spPr>
        <a:xfrm>
          <a:off x="6972300" y="9953658"/>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110206</xdr:rowOff>
    </xdr:from>
    <xdr:to>
      <xdr:col>15</xdr:col>
      <xdr:colOff>231775</xdr:colOff>
      <xdr:row>58</xdr:row>
      <xdr:rowOff>40356</xdr:rowOff>
    </xdr:to>
    <xdr:sp macro="" textlink="">
      <xdr:nvSpPr>
        <xdr:cNvPr id="363" name="円/楕円 362"/>
        <xdr:cNvSpPr/>
      </xdr:nvSpPr>
      <xdr:spPr>
        <a:xfrm>
          <a:off x="10426700" y="98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133083</xdr:rowOff>
    </xdr:from>
    <xdr:ext cx="469744" cy="259045"/>
    <xdr:sp macro="" textlink="">
      <xdr:nvSpPr>
        <xdr:cNvPr id="364" name="農林水産業費該当値テキスト"/>
        <xdr:cNvSpPr txBox="1"/>
      </xdr:nvSpPr>
      <xdr:spPr>
        <a:xfrm>
          <a:off x="10528300" y="973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89586</xdr:rowOff>
    </xdr:from>
    <xdr:to>
      <xdr:col>14</xdr:col>
      <xdr:colOff>79375</xdr:colOff>
      <xdr:row>58</xdr:row>
      <xdr:rowOff>19736</xdr:rowOff>
    </xdr:to>
    <xdr:sp macro="" textlink="">
      <xdr:nvSpPr>
        <xdr:cNvPr id="365" name="円/楕円 364"/>
        <xdr:cNvSpPr/>
      </xdr:nvSpPr>
      <xdr:spPr>
        <a:xfrm>
          <a:off x="9588500" y="98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36263</xdr:rowOff>
    </xdr:from>
    <xdr:ext cx="469744" cy="259045"/>
    <xdr:sp macro="" textlink="">
      <xdr:nvSpPr>
        <xdr:cNvPr id="366" name="テキスト ボックス 365"/>
        <xdr:cNvSpPr txBox="1"/>
      </xdr:nvSpPr>
      <xdr:spPr>
        <a:xfrm>
          <a:off x="9404427" y="963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148770</xdr:rowOff>
    </xdr:from>
    <xdr:to>
      <xdr:col>12</xdr:col>
      <xdr:colOff>561975</xdr:colOff>
      <xdr:row>58</xdr:row>
      <xdr:rowOff>78920</xdr:rowOff>
    </xdr:to>
    <xdr:sp macro="" textlink="">
      <xdr:nvSpPr>
        <xdr:cNvPr id="367" name="円/楕円 366"/>
        <xdr:cNvSpPr/>
      </xdr:nvSpPr>
      <xdr:spPr>
        <a:xfrm>
          <a:off x="8699500" y="99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70047</xdr:rowOff>
    </xdr:from>
    <xdr:ext cx="469744" cy="259045"/>
    <xdr:sp macro="" textlink="">
      <xdr:nvSpPr>
        <xdr:cNvPr id="368" name="テキスト ボックス 367"/>
        <xdr:cNvSpPr txBox="1"/>
      </xdr:nvSpPr>
      <xdr:spPr>
        <a:xfrm>
          <a:off x="8515427" y="1001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134734</xdr:rowOff>
    </xdr:from>
    <xdr:to>
      <xdr:col>11</xdr:col>
      <xdr:colOff>358775</xdr:colOff>
      <xdr:row>58</xdr:row>
      <xdr:rowOff>64884</xdr:rowOff>
    </xdr:to>
    <xdr:sp macro="" textlink="">
      <xdr:nvSpPr>
        <xdr:cNvPr id="369" name="円/楕円 368"/>
        <xdr:cNvSpPr/>
      </xdr:nvSpPr>
      <xdr:spPr>
        <a:xfrm>
          <a:off x="7810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56011</xdr:rowOff>
    </xdr:from>
    <xdr:ext cx="469744" cy="259045"/>
    <xdr:sp macro="" textlink="">
      <xdr:nvSpPr>
        <xdr:cNvPr id="370" name="テキスト ボックス 369"/>
        <xdr:cNvSpPr txBox="1"/>
      </xdr:nvSpPr>
      <xdr:spPr>
        <a:xfrm>
          <a:off x="7626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130208</xdr:rowOff>
    </xdr:from>
    <xdr:to>
      <xdr:col>10</xdr:col>
      <xdr:colOff>155575</xdr:colOff>
      <xdr:row>58</xdr:row>
      <xdr:rowOff>60358</xdr:rowOff>
    </xdr:to>
    <xdr:sp macro="" textlink="">
      <xdr:nvSpPr>
        <xdr:cNvPr id="371" name="円/楕円 370"/>
        <xdr:cNvSpPr/>
      </xdr:nvSpPr>
      <xdr:spPr>
        <a:xfrm>
          <a:off x="6921500" y="99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51485</xdr:rowOff>
    </xdr:from>
    <xdr:ext cx="469744" cy="259045"/>
    <xdr:sp macro="" textlink="">
      <xdr:nvSpPr>
        <xdr:cNvPr id="372" name="テキスト ボックス 371"/>
        <xdr:cNvSpPr txBox="1"/>
      </xdr:nvSpPr>
      <xdr:spPr>
        <a:xfrm>
          <a:off x="6737427" y="99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94704</xdr:rowOff>
    </xdr:from>
    <xdr:to>
      <xdr:col>15</xdr:col>
      <xdr:colOff>180975</xdr:colOff>
      <xdr:row>77</xdr:row>
      <xdr:rowOff>156387</xdr:rowOff>
    </xdr:to>
    <xdr:cxnSp macro="">
      <xdr:nvCxnSpPr>
        <xdr:cNvPr id="401" name="直線コネクタ 400"/>
        <xdr:cNvCxnSpPr/>
      </xdr:nvCxnSpPr>
      <xdr:spPr>
        <a:xfrm>
          <a:off x="9639300" y="13296354"/>
          <a:ext cx="8382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94704</xdr:rowOff>
    </xdr:from>
    <xdr:to>
      <xdr:col>14</xdr:col>
      <xdr:colOff>28575</xdr:colOff>
      <xdr:row>77</xdr:row>
      <xdr:rowOff>134062</xdr:rowOff>
    </xdr:to>
    <xdr:cxnSp macro="">
      <xdr:nvCxnSpPr>
        <xdr:cNvPr id="404" name="直線コネクタ 403"/>
        <xdr:cNvCxnSpPr/>
      </xdr:nvCxnSpPr>
      <xdr:spPr>
        <a:xfrm flipV="1">
          <a:off x="8750300" y="13296354"/>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121565</xdr:rowOff>
    </xdr:from>
    <xdr:to>
      <xdr:col>12</xdr:col>
      <xdr:colOff>511175</xdr:colOff>
      <xdr:row>77</xdr:row>
      <xdr:rowOff>134062</xdr:rowOff>
    </xdr:to>
    <xdr:cxnSp macro="">
      <xdr:nvCxnSpPr>
        <xdr:cNvPr id="407" name="直線コネクタ 406"/>
        <xdr:cNvCxnSpPr/>
      </xdr:nvCxnSpPr>
      <xdr:spPr>
        <a:xfrm>
          <a:off x="7861300" y="13323215"/>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117526</xdr:rowOff>
    </xdr:from>
    <xdr:to>
      <xdr:col>11</xdr:col>
      <xdr:colOff>307975</xdr:colOff>
      <xdr:row>77</xdr:row>
      <xdr:rowOff>121565</xdr:rowOff>
    </xdr:to>
    <xdr:cxnSp macro="">
      <xdr:nvCxnSpPr>
        <xdr:cNvPr id="410" name="直線コネクタ 409"/>
        <xdr:cNvCxnSpPr/>
      </xdr:nvCxnSpPr>
      <xdr:spPr>
        <a:xfrm>
          <a:off x="6972300" y="13319176"/>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105587</xdr:rowOff>
    </xdr:from>
    <xdr:to>
      <xdr:col>15</xdr:col>
      <xdr:colOff>231775</xdr:colOff>
      <xdr:row>78</xdr:row>
      <xdr:rowOff>35737</xdr:rowOff>
    </xdr:to>
    <xdr:sp macro="" textlink="">
      <xdr:nvSpPr>
        <xdr:cNvPr id="420" name="円/楕円 419"/>
        <xdr:cNvSpPr/>
      </xdr:nvSpPr>
      <xdr:spPr>
        <a:xfrm>
          <a:off x="104267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84014</xdr:rowOff>
    </xdr:from>
    <xdr:ext cx="469744" cy="259045"/>
    <xdr:sp macro="" textlink="">
      <xdr:nvSpPr>
        <xdr:cNvPr id="421" name="商工費該当値テキスト"/>
        <xdr:cNvSpPr txBox="1"/>
      </xdr:nvSpPr>
      <xdr:spPr>
        <a:xfrm>
          <a:off x="10528300" y="13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43904</xdr:rowOff>
    </xdr:from>
    <xdr:to>
      <xdr:col>14</xdr:col>
      <xdr:colOff>79375</xdr:colOff>
      <xdr:row>77</xdr:row>
      <xdr:rowOff>145504</xdr:rowOff>
    </xdr:to>
    <xdr:sp macro="" textlink="">
      <xdr:nvSpPr>
        <xdr:cNvPr id="422" name="円/楕円 421"/>
        <xdr:cNvSpPr/>
      </xdr:nvSpPr>
      <xdr:spPr>
        <a:xfrm>
          <a:off x="9588500" y="132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162031</xdr:rowOff>
    </xdr:from>
    <xdr:ext cx="469744" cy="259045"/>
    <xdr:sp macro="" textlink="">
      <xdr:nvSpPr>
        <xdr:cNvPr id="423" name="テキスト ボックス 422"/>
        <xdr:cNvSpPr txBox="1"/>
      </xdr:nvSpPr>
      <xdr:spPr>
        <a:xfrm>
          <a:off x="9404427" y="1302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83262</xdr:rowOff>
    </xdr:from>
    <xdr:to>
      <xdr:col>12</xdr:col>
      <xdr:colOff>561975</xdr:colOff>
      <xdr:row>78</xdr:row>
      <xdr:rowOff>13412</xdr:rowOff>
    </xdr:to>
    <xdr:sp macro="" textlink="">
      <xdr:nvSpPr>
        <xdr:cNvPr id="424" name="円/楕円 423"/>
        <xdr:cNvSpPr/>
      </xdr:nvSpPr>
      <xdr:spPr>
        <a:xfrm>
          <a:off x="8699500" y="132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4539</xdr:rowOff>
    </xdr:from>
    <xdr:ext cx="469744" cy="259045"/>
    <xdr:sp macro="" textlink="">
      <xdr:nvSpPr>
        <xdr:cNvPr id="425" name="テキスト ボックス 424"/>
        <xdr:cNvSpPr txBox="1"/>
      </xdr:nvSpPr>
      <xdr:spPr>
        <a:xfrm>
          <a:off x="8515427" y="1337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70765</xdr:rowOff>
    </xdr:from>
    <xdr:to>
      <xdr:col>11</xdr:col>
      <xdr:colOff>358775</xdr:colOff>
      <xdr:row>78</xdr:row>
      <xdr:rowOff>915</xdr:rowOff>
    </xdr:to>
    <xdr:sp macro="" textlink="">
      <xdr:nvSpPr>
        <xdr:cNvPr id="426" name="円/楕円 425"/>
        <xdr:cNvSpPr/>
      </xdr:nvSpPr>
      <xdr:spPr>
        <a:xfrm>
          <a:off x="7810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163492</xdr:rowOff>
    </xdr:from>
    <xdr:ext cx="469744" cy="259045"/>
    <xdr:sp macro="" textlink="">
      <xdr:nvSpPr>
        <xdr:cNvPr id="427" name="テキスト ボックス 426"/>
        <xdr:cNvSpPr txBox="1"/>
      </xdr:nvSpPr>
      <xdr:spPr>
        <a:xfrm>
          <a:off x="7626427" y="133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66726</xdr:rowOff>
    </xdr:from>
    <xdr:to>
      <xdr:col>10</xdr:col>
      <xdr:colOff>155575</xdr:colOff>
      <xdr:row>77</xdr:row>
      <xdr:rowOff>168326</xdr:rowOff>
    </xdr:to>
    <xdr:sp macro="" textlink="">
      <xdr:nvSpPr>
        <xdr:cNvPr id="428" name="円/楕円 427"/>
        <xdr:cNvSpPr/>
      </xdr:nvSpPr>
      <xdr:spPr>
        <a:xfrm>
          <a:off x="6921500" y="13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159453</xdr:rowOff>
    </xdr:from>
    <xdr:ext cx="469744" cy="259045"/>
    <xdr:sp macro="" textlink="">
      <xdr:nvSpPr>
        <xdr:cNvPr id="429" name="テキスト ボックス 428"/>
        <xdr:cNvSpPr txBox="1"/>
      </xdr:nvSpPr>
      <xdr:spPr>
        <a:xfrm>
          <a:off x="6737427" y="133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48087</xdr:rowOff>
    </xdr:from>
    <xdr:to>
      <xdr:col>15</xdr:col>
      <xdr:colOff>180975</xdr:colOff>
      <xdr:row>97</xdr:row>
      <xdr:rowOff>87987</xdr:rowOff>
    </xdr:to>
    <xdr:cxnSp macro="">
      <xdr:nvCxnSpPr>
        <xdr:cNvPr id="456" name="直線コネクタ 455"/>
        <xdr:cNvCxnSpPr/>
      </xdr:nvCxnSpPr>
      <xdr:spPr>
        <a:xfrm flipV="1">
          <a:off x="9639300" y="16678737"/>
          <a:ext cx="838200" cy="3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57993</xdr:rowOff>
    </xdr:from>
    <xdr:to>
      <xdr:col>14</xdr:col>
      <xdr:colOff>28575</xdr:colOff>
      <xdr:row>97</xdr:row>
      <xdr:rowOff>87987</xdr:rowOff>
    </xdr:to>
    <xdr:cxnSp macro="">
      <xdr:nvCxnSpPr>
        <xdr:cNvPr id="459" name="直線コネクタ 458"/>
        <xdr:cNvCxnSpPr/>
      </xdr:nvCxnSpPr>
      <xdr:spPr>
        <a:xfrm>
          <a:off x="8750300" y="16688643"/>
          <a:ext cx="8890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23146</xdr:rowOff>
    </xdr:from>
    <xdr:to>
      <xdr:col>12</xdr:col>
      <xdr:colOff>511175</xdr:colOff>
      <xdr:row>97</xdr:row>
      <xdr:rowOff>57993</xdr:rowOff>
    </xdr:to>
    <xdr:cxnSp macro="">
      <xdr:nvCxnSpPr>
        <xdr:cNvPr id="462" name="直線コネクタ 461"/>
        <xdr:cNvCxnSpPr/>
      </xdr:nvCxnSpPr>
      <xdr:spPr>
        <a:xfrm>
          <a:off x="7861300" y="16653796"/>
          <a:ext cx="889000" cy="3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23146</xdr:rowOff>
    </xdr:from>
    <xdr:to>
      <xdr:col>11</xdr:col>
      <xdr:colOff>307975</xdr:colOff>
      <xdr:row>97</xdr:row>
      <xdr:rowOff>64066</xdr:rowOff>
    </xdr:to>
    <xdr:cxnSp macro="">
      <xdr:nvCxnSpPr>
        <xdr:cNvPr id="465" name="直線コネクタ 464"/>
        <xdr:cNvCxnSpPr/>
      </xdr:nvCxnSpPr>
      <xdr:spPr>
        <a:xfrm flipV="1">
          <a:off x="6972300" y="16653796"/>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168737</xdr:rowOff>
    </xdr:from>
    <xdr:to>
      <xdr:col>15</xdr:col>
      <xdr:colOff>231775</xdr:colOff>
      <xdr:row>97</xdr:row>
      <xdr:rowOff>98887</xdr:rowOff>
    </xdr:to>
    <xdr:sp macro="" textlink="">
      <xdr:nvSpPr>
        <xdr:cNvPr id="475" name="円/楕円 474"/>
        <xdr:cNvSpPr/>
      </xdr:nvSpPr>
      <xdr:spPr>
        <a:xfrm>
          <a:off x="10426700" y="166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20164</xdr:rowOff>
    </xdr:from>
    <xdr:ext cx="534377" cy="259045"/>
    <xdr:sp macro="" textlink="">
      <xdr:nvSpPr>
        <xdr:cNvPr id="476" name="土木費該当値テキスト"/>
        <xdr:cNvSpPr txBox="1"/>
      </xdr:nvSpPr>
      <xdr:spPr>
        <a:xfrm>
          <a:off x="10528300" y="1647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37187</xdr:rowOff>
    </xdr:from>
    <xdr:to>
      <xdr:col>14</xdr:col>
      <xdr:colOff>79375</xdr:colOff>
      <xdr:row>97</xdr:row>
      <xdr:rowOff>138787</xdr:rowOff>
    </xdr:to>
    <xdr:sp macro="" textlink="">
      <xdr:nvSpPr>
        <xdr:cNvPr id="477" name="円/楕円 476"/>
        <xdr:cNvSpPr/>
      </xdr:nvSpPr>
      <xdr:spPr>
        <a:xfrm>
          <a:off x="9588500" y="166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155314</xdr:rowOff>
    </xdr:from>
    <xdr:ext cx="534377" cy="259045"/>
    <xdr:sp macro="" textlink="">
      <xdr:nvSpPr>
        <xdr:cNvPr id="478" name="テキスト ボックス 477"/>
        <xdr:cNvSpPr txBox="1"/>
      </xdr:nvSpPr>
      <xdr:spPr>
        <a:xfrm>
          <a:off x="9372111" y="1644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7193</xdr:rowOff>
    </xdr:from>
    <xdr:to>
      <xdr:col>12</xdr:col>
      <xdr:colOff>561975</xdr:colOff>
      <xdr:row>97</xdr:row>
      <xdr:rowOff>108793</xdr:rowOff>
    </xdr:to>
    <xdr:sp macro="" textlink="">
      <xdr:nvSpPr>
        <xdr:cNvPr id="479" name="円/楕円 478"/>
        <xdr:cNvSpPr/>
      </xdr:nvSpPr>
      <xdr:spPr>
        <a:xfrm>
          <a:off x="8699500" y="166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125320</xdr:rowOff>
    </xdr:from>
    <xdr:ext cx="534377" cy="259045"/>
    <xdr:sp macro="" textlink="">
      <xdr:nvSpPr>
        <xdr:cNvPr id="480" name="テキスト ボックス 479"/>
        <xdr:cNvSpPr txBox="1"/>
      </xdr:nvSpPr>
      <xdr:spPr>
        <a:xfrm>
          <a:off x="8483111" y="164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143796</xdr:rowOff>
    </xdr:from>
    <xdr:to>
      <xdr:col>11</xdr:col>
      <xdr:colOff>358775</xdr:colOff>
      <xdr:row>97</xdr:row>
      <xdr:rowOff>73946</xdr:rowOff>
    </xdr:to>
    <xdr:sp macro="" textlink="">
      <xdr:nvSpPr>
        <xdr:cNvPr id="481" name="円/楕円 480"/>
        <xdr:cNvSpPr/>
      </xdr:nvSpPr>
      <xdr:spPr>
        <a:xfrm>
          <a:off x="7810500" y="166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90473</xdr:rowOff>
    </xdr:from>
    <xdr:ext cx="534377" cy="259045"/>
    <xdr:sp macro="" textlink="">
      <xdr:nvSpPr>
        <xdr:cNvPr id="482" name="テキスト ボックス 481"/>
        <xdr:cNvSpPr txBox="1"/>
      </xdr:nvSpPr>
      <xdr:spPr>
        <a:xfrm>
          <a:off x="7594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13266</xdr:rowOff>
    </xdr:from>
    <xdr:to>
      <xdr:col>10</xdr:col>
      <xdr:colOff>155575</xdr:colOff>
      <xdr:row>97</xdr:row>
      <xdr:rowOff>114866</xdr:rowOff>
    </xdr:to>
    <xdr:sp macro="" textlink="">
      <xdr:nvSpPr>
        <xdr:cNvPr id="483" name="円/楕円 482"/>
        <xdr:cNvSpPr/>
      </xdr:nvSpPr>
      <xdr:spPr>
        <a:xfrm>
          <a:off x="6921500" y="166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131393</xdr:rowOff>
    </xdr:from>
    <xdr:ext cx="534377" cy="259045"/>
    <xdr:sp macro="" textlink="">
      <xdr:nvSpPr>
        <xdr:cNvPr id="484" name="テキスト ボックス 483"/>
        <xdr:cNvSpPr txBox="1"/>
      </xdr:nvSpPr>
      <xdr:spPr>
        <a:xfrm>
          <a:off x="6705111" y="164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17033</xdr:rowOff>
    </xdr:from>
    <xdr:to>
      <xdr:col>23</xdr:col>
      <xdr:colOff>517525</xdr:colOff>
      <xdr:row>38</xdr:row>
      <xdr:rowOff>22748</xdr:rowOff>
    </xdr:to>
    <xdr:cxnSp macro="">
      <xdr:nvCxnSpPr>
        <xdr:cNvPr id="512" name="直線コネクタ 511"/>
        <xdr:cNvCxnSpPr/>
      </xdr:nvCxnSpPr>
      <xdr:spPr>
        <a:xfrm flipV="1">
          <a:off x="15481300" y="653213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65222</xdr:rowOff>
    </xdr:from>
    <xdr:to>
      <xdr:col>22</xdr:col>
      <xdr:colOff>365125</xdr:colOff>
      <xdr:row>38</xdr:row>
      <xdr:rowOff>22748</xdr:rowOff>
    </xdr:to>
    <xdr:cxnSp macro="">
      <xdr:nvCxnSpPr>
        <xdr:cNvPr id="515" name="直線コネクタ 514"/>
        <xdr:cNvCxnSpPr/>
      </xdr:nvCxnSpPr>
      <xdr:spPr>
        <a:xfrm>
          <a:off x="14592300" y="6237422"/>
          <a:ext cx="889000" cy="30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65222</xdr:rowOff>
    </xdr:from>
    <xdr:to>
      <xdr:col>21</xdr:col>
      <xdr:colOff>161925</xdr:colOff>
      <xdr:row>38</xdr:row>
      <xdr:rowOff>46477</xdr:rowOff>
    </xdr:to>
    <xdr:cxnSp macro="">
      <xdr:nvCxnSpPr>
        <xdr:cNvPr id="518" name="直線コネクタ 517"/>
        <xdr:cNvCxnSpPr/>
      </xdr:nvCxnSpPr>
      <xdr:spPr>
        <a:xfrm flipV="1">
          <a:off x="13703300" y="6237422"/>
          <a:ext cx="889000" cy="3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118075</xdr:rowOff>
    </xdr:from>
    <xdr:to>
      <xdr:col>19</xdr:col>
      <xdr:colOff>644525</xdr:colOff>
      <xdr:row>38</xdr:row>
      <xdr:rowOff>46477</xdr:rowOff>
    </xdr:to>
    <xdr:cxnSp macro="">
      <xdr:nvCxnSpPr>
        <xdr:cNvPr id="521" name="直線コネクタ 520"/>
        <xdr:cNvCxnSpPr/>
      </xdr:nvCxnSpPr>
      <xdr:spPr>
        <a:xfrm>
          <a:off x="12814300" y="6461725"/>
          <a:ext cx="889000" cy="9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137683</xdr:rowOff>
    </xdr:from>
    <xdr:to>
      <xdr:col>23</xdr:col>
      <xdr:colOff>568325</xdr:colOff>
      <xdr:row>38</xdr:row>
      <xdr:rowOff>67833</xdr:rowOff>
    </xdr:to>
    <xdr:sp macro="" textlink="">
      <xdr:nvSpPr>
        <xdr:cNvPr id="531" name="円/楕円 530"/>
        <xdr:cNvSpPr/>
      </xdr:nvSpPr>
      <xdr:spPr>
        <a:xfrm>
          <a:off x="16268700" y="64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116110</xdr:rowOff>
    </xdr:from>
    <xdr:ext cx="534377" cy="259045"/>
    <xdr:sp macro="" textlink="">
      <xdr:nvSpPr>
        <xdr:cNvPr id="532" name="消防費該当値テキスト"/>
        <xdr:cNvSpPr txBox="1"/>
      </xdr:nvSpPr>
      <xdr:spPr>
        <a:xfrm>
          <a:off x="16370300" y="645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143398</xdr:rowOff>
    </xdr:from>
    <xdr:to>
      <xdr:col>22</xdr:col>
      <xdr:colOff>415925</xdr:colOff>
      <xdr:row>38</xdr:row>
      <xdr:rowOff>73548</xdr:rowOff>
    </xdr:to>
    <xdr:sp macro="" textlink="">
      <xdr:nvSpPr>
        <xdr:cNvPr id="533" name="円/楕円 532"/>
        <xdr:cNvSpPr/>
      </xdr:nvSpPr>
      <xdr:spPr>
        <a:xfrm>
          <a:off x="15430500" y="64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64675</xdr:rowOff>
    </xdr:from>
    <xdr:ext cx="534377" cy="259045"/>
    <xdr:sp macro="" textlink="">
      <xdr:nvSpPr>
        <xdr:cNvPr id="534" name="テキスト ボックス 533"/>
        <xdr:cNvSpPr txBox="1"/>
      </xdr:nvSpPr>
      <xdr:spPr>
        <a:xfrm>
          <a:off x="15214111" y="65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14422</xdr:rowOff>
    </xdr:from>
    <xdr:to>
      <xdr:col>21</xdr:col>
      <xdr:colOff>212725</xdr:colOff>
      <xdr:row>36</xdr:row>
      <xdr:rowOff>116022</xdr:rowOff>
    </xdr:to>
    <xdr:sp macro="" textlink="">
      <xdr:nvSpPr>
        <xdr:cNvPr id="535" name="円/楕円 534"/>
        <xdr:cNvSpPr/>
      </xdr:nvSpPr>
      <xdr:spPr>
        <a:xfrm>
          <a:off x="14541500" y="61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132549</xdr:rowOff>
    </xdr:from>
    <xdr:ext cx="534377" cy="259045"/>
    <xdr:sp macro="" textlink="">
      <xdr:nvSpPr>
        <xdr:cNvPr id="536" name="テキスト ボックス 535"/>
        <xdr:cNvSpPr txBox="1"/>
      </xdr:nvSpPr>
      <xdr:spPr>
        <a:xfrm>
          <a:off x="14325111" y="59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167127</xdr:rowOff>
    </xdr:from>
    <xdr:to>
      <xdr:col>20</xdr:col>
      <xdr:colOff>9525</xdr:colOff>
      <xdr:row>38</xdr:row>
      <xdr:rowOff>97277</xdr:rowOff>
    </xdr:to>
    <xdr:sp macro="" textlink="">
      <xdr:nvSpPr>
        <xdr:cNvPr id="537" name="円/楕円 536"/>
        <xdr:cNvSpPr/>
      </xdr:nvSpPr>
      <xdr:spPr>
        <a:xfrm>
          <a:off x="13652500" y="65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88404</xdr:rowOff>
    </xdr:from>
    <xdr:ext cx="534377" cy="259045"/>
    <xdr:sp macro="" textlink="">
      <xdr:nvSpPr>
        <xdr:cNvPr id="538" name="テキスト ボックス 537"/>
        <xdr:cNvSpPr txBox="1"/>
      </xdr:nvSpPr>
      <xdr:spPr>
        <a:xfrm>
          <a:off x="13436111" y="660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67275</xdr:rowOff>
    </xdr:from>
    <xdr:to>
      <xdr:col>18</xdr:col>
      <xdr:colOff>492125</xdr:colOff>
      <xdr:row>37</xdr:row>
      <xdr:rowOff>168875</xdr:rowOff>
    </xdr:to>
    <xdr:sp macro="" textlink="">
      <xdr:nvSpPr>
        <xdr:cNvPr id="539" name="円/楕円 538"/>
        <xdr:cNvSpPr/>
      </xdr:nvSpPr>
      <xdr:spPr>
        <a:xfrm>
          <a:off x="12763500" y="64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160001</xdr:rowOff>
    </xdr:from>
    <xdr:ext cx="534377" cy="259045"/>
    <xdr:sp macro="" textlink="">
      <xdr:nvSpPr>
        <xdr:cNvPr id="540" name="テキスト ボックス 539"/>
        <xdr:cNvSpPr txBox="1"/>
      </xdr:nvSpPr>
      <xdr:spPr>
        <a:xfrm>
          <a:off x="12547111" y="65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100936</xdr:rowOff>
    </xdr:from>
    <xdr:to>
      <xdr:col>23</xdr:col>
      <xdr:colOff>517525</xdr:colOff>
      <xdr:row>57</xdr:row>
      <xdr:rowOff>131307</xdr:rowOff>
    </xdr:to>
    <xdr:cxnSp macro="">
      <xdr:nvCxnSpPr>
        <xdr:cNvPr id="572" name="直線コネクタ 571"/>
        <xdr:cNvCxnSpPr/>
      </xdr:nvCxnSpPr>
      <xdr:spPr>
        <a:xfrm flipV="1">
          <a:off x="15481300" y="9702136"/>
          <a:ext cx="838200" cy="20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96544</xdr:rowOff>
    </xdr:from>
    <xdr:to>
      <xdr:col>22</xdr:col>
      <xdr:colOff>365125</xdr:colOff>
      <xdr:row>57</xdr:row>
      <xdr:rowOff>131307</xdr:rowOff>
    </xdr:to>
    <xdr:cxnSp macro="">
      <xdr:nvCxnSpPr>
        <xdr:cNvPr id="575" name="直線コネクタ 574"/>
        <xdr:cNvCxnSpPr/>
      </xdr:nvCxnSpPr>
      <xdr:spPr>
        <a:xfrm>
          <a:off x="14592300" y="9869194"/>
          <a:ext cx="889000" cy="3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96544</xdr:rowOff>
    </xdr:from>
    <xdr:to>
      <xdr:col>21</xdr:col>
      <xdr:colOff>161925</xdr:colOff>
      <xdr:row>57</xdr:row>
      <xdr:rowOff>135618</xdr:rowOff>
    </xdr:to>
    <xdr:cxnSp macro="">
      <xdr:nvCxnSpPr>
        <xdr:cNvPr id="578" name="直線コネクタ 577"/>
        <xdr:cNvCxnSpPr/>
      </xdr:nvCxnSpPr>
      <xdr:spPr>
        <a:xfrm flipV="1">
          <a:off x="13703300" y="9869194"/>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135618</xdr:rowOff>
    </xdr:from>
    <xdr:to>
      <xdr:col>19</xdr:col>
      <xdr:colOff>644525</xdr:colOff>
      <xdr:row>58</xdr:row>
      <xdr:rowOff>46725</xdr:rowOff>
    </xdr:to>
    <xdr:cxnSp macro="">
      <xdr:nvCxnSpPr>
        <xdr:cNvPr id="581" name="直線コネクタ 580"/>
        <xdr:cNvCxnSpPr/>
      </xdr:nvCxnSpPr>
      <xdr:spPr>
        <a:xfrm flipV="1">
          <a:off x="12814300" y="9908268"/>
          <a:ext cx="889000" cy="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50136</xdr:rowOff>
    </xdr:from>
    <xdr:to>
      <xdr:col>23</xdr:col>
      <xdr:colOff>568325</xdr:colOff>
      <xdr:row>56</xdr:row>
      <xdr:rowOff>151736</xdr:rowOff>
    </xdr:to>
    <xdr:sp macro="" textlink="">
      <xdr:nvSpPr>
        <xdr:cNvPr id="591" name="円/楕円 590"/>
        <xdr:cNvSpPr/>
      </xdr:nvSpPr>
      <xdr:spPr>
        <a:xfrm>
          <a:off x="16268700" y="96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73013</xdr:rowOff>
    </xdr:from>
    <xdr:ext cx="534377" cy="259045"/>
    <xdr:sp macro="" textlink="">
      <xdr:nvSpPr>
        <xdr:cNvPr id="592" name="教育費該当値テキスト"/>
        <xdr:cNvSpPr txBox="1"/>
      </xdr:nvSpPr>
      <xdr:spPr>
        <a:xfrm>
          <a:off x="16370300" y="95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51,374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80507</xdr:rowOff>
    </xdr:from>
    <xdr:to>
      <xdr:col>22</xdr:col>
      <xdr:colOff>415925</xdr:colOff>
      <xdr:row>58</xdr:row>
      <xdr:rowOff>10657</xdr:rowOff>
    </xdr:to>
    <xdr:sp macro="" textlink="">
      <xdr:nvSpPr>
        <xdr:cNvPr id="593" name="円/楕円 592"/>
        <xdr:cNvSpPr/>
      </xdr:nvSpPr>
      <xdr:spPr>
        <a:xfrm>
          <a:off x="15430500" y="98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1784</xdr:rowOff>
    </xdr:from>
    <xdr:ext cx="534377" cy="259045"/>
    <xdr:sp macro="" textlink="">
      <xdr:nvSpPr>
        <xdr:cNvPr id="594" name="テキスト ボックス 593"/>
        <xdr:cNvSpPr txBox="1"/>
      </xdr:nvSpPr>
      <xdr:spPr>
        <a:xfrm>
          <a:off x="15214111" y="99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45744</xdr:rowOff>
    </xdr:from>
    <xdr:to>
      <xdr:col>21</xdr:col>
      <xdr:colOff>212725</xdr:colOff>
      <xdr:row>57</xdr:row>
      <xdr:rowOff>147344</xdr:rowOff>
    </xdr:to>
    <xdr:sp macro="" textlink="">
      <xdr:nvSpPr>
        <xdr:cNvPr id="595" name="円/楕円 594"/>
        <xdr:cNvSpPr/>
      </xdr:nvSpPr>
      <xdr:spPr>
        <a:xfrm>
          <a:off x="14541500" y="981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138471</xdr:rowOff>
    </xdr:from>
    <xdr:ext cx="534377" cy="259045"/>
    <xdr:sp macro="" textlink="">
      <xdr:nvSpPr>
        <xdr:cNvPr id="596" name="テキスト ボックス 595"/>
        <xdr:cNvSpPr txBox="1"/>
      </xdr:nvSpPr>
      <xdr:spPr>
        <a:xfrm>
          <a:off x="14325111" y="991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84818</xdr:rowOff>
    </xdr:from>
    <xdr:to>
      <xdr:col>20</xdr:col>
      <xdr:colOff>9525</xdr:colOff>
      <xdr:row>58</xdr:row>
      <xdr:rowOff>14968</xdr:rowOff>
    </xdr:to>
    <xdr:sp macro="" textlink="">
      <xdr:nvSpPr>
        <xdr:cNvPr id="597" name="円/楕円 596"/>
        <xdr:cNvSpPr/>
      </xdr:nvSpPr>
      <xdr:spPr>
        <a:xfrm>
          <a:off x="13652500" y="98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6095</xdr:rowOff>
    </xdr:from>
    <xdr:ext cx="534377" cy="259045"/>
    <xdr:sp macro="" textlink="">
      <xdr:nvSpPr>
        <xdr:cNvPr id="598" name="テキスト ボックス 597"/>
        <xdr:cNvSpPr txBox="1"/>
      </xdr:nvSpPr>
      <xdr:spPr>
        <a:xfrm>
          <a:off x="13436111" y="99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167375</xdr:rowOff>
    </xdr:from>
    <xdr:to>
      <xdr:col>18</xdr:col>
      <xdr:colOff>492125</xdr:colOff>
      <xdr:row>58</xdr:row>
      <xdr:rowOff>97525</xdr:rowOff>
    </xdr:to>
    <xdr:sp macro="" textlink="">
      <xdr:nvSpPr>
        <xdr:cNvPr id="599" name="円/楕円 598"/>
        <xdr:cNvSpPr/>
      </xdr:nvSpPr>
      <xdr:spPr>
        <a:xfrm>
          <a:off x="12763500" y="99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88652</xdr:rowOff>
    </xdr:from>
    <xdr:ext cx="534377" cy="259045"/>
    <xdr:sp macro="" textlink="">
      <xdr:nvSpPr>
        <xdr:cNvPr id="600" name="テキスト ボックス 599"/>
        <xdr:cNvSpPr txBox="1"/>
      </xdr:nvSpPr>
      <xdr:spPr>
        <a:xfrm>
          <a:off x="12547111" y="100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128956</xdr:rowOff>
    </xdr:from>
    <xdr:to>
      <xdr:col>23</xdr:col>
      <xdr:colOff>517525</xdr:colOff>
      <xdr:row>78</xdr:row>
      <xdr:rowOff>139700</xdr:rowOff>
    </xdr:to>
    <xdr:cxnSp macro="">
      <xdr:nvCxnSpPr>
        <xdr:cNvPr id="627" name="直線コネクタ 626"/>
        <xdr:cNvCxnSpPr/>
      </xdr:nvCxnSpPr>
      <xdr:spPr>
        <a:xfrm>
          <a:off x="15481300" y="13502056"/>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128956</xdr:rowOff>
    </xdr:from>
    <xdr:to>
      <xdr:col>22</xdr:col>
      <xdr:colOff>365125</xdr:colOff>
      <xdr:row>78</xdr:row>
      <xdr:rowOff>131516</xdr:rowOff>
    </xdr:to>
    <xdr:cxnSp macro="">
      <xdr:nvCxnSpPr>
        <xdr:cNvPr id="630" name="直線コネクタ 629"/>
        <xdr:cNvCxnSpPr/>
      </xdr:nvCxnSpPr>
      <xdr:spPr>
        <a:xfrm flipV="1">
          <a:off x="14592300" y="1350205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131516</xdr:rowOff>
    </xdr:from>
    <xdr:to>
      <xdr:col>21</xdr:col>
      <xdr:colOff>161925</xdr:colOff>
      <xdr:row>78</xdr:row>
      <xdr:rowOff>139700</xdr:rowOff>
    </xdr:to>
    <xdr:cxnSp macro="">
      <xdr:nvCxnSpPr>
        <xdr:cNvPr id="633" name="直線コネクタ 632"/>
        <xdr:cNvCxnSpPr/>
      </xdr:nvCxnSpPr>
      <xdr:spPr>
        <a:xfrm flipV="1">
          <a:off x="13703300" y="1350461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78156</xdr:rowOff>
    </xdr:from>
    <xdr:to>
      <xdr:col>22</xdr:col>
      <xdr:colOff>415925</xdr:colOff>
      <xdr:row>79</xdr:row>
      <xdr:rowOff>8306</xdr:rowOff>
    </xdr:to>
    <xdr:sp macro="" textlink="">
      <xdr:nvSpPr>
        <xdr:cNvPr id="648" name="円/楕円 647"/>
        <xdr:cNvSpPr/>
      </xdr:nvSpPr>
      <xdr:spPr>
        <a:xfrm>
          <a:off x="15430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170883</xdr:rowOff>
    </xdr:from>
    <xdr:ext cx="378565" cy="259045"/>
    <xdr:sp macro="" textlink="">
      <xdr:nvSpPr>
        <xdr:cNvPr id="649" name="テキスト ボックス 648"/>
        <xdr:cNvSpPr txBox="1"/>
      </xdr:nvSpPr>
      <xdr:spPr>
        <a:xfrm>
          <a:off x="15292017" y="1354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80716</xdr:rowOff>
    </xdr:from>
    <xdr:to>
      <xdr:col>21</xdr:col>
      <xdr:colOff>212725</xdr:colOff>
      <xdr:row>79</xdr:row>
      <xdr:rowOff>10866</xdr:rowOff>
    </xdr:to>
    <xdr:sp macro="" textlink="">
      <xdr:nvSpPr>
        <xdr:cNvPr id="650" name="円/楕円 649"/>
        <xdr:cNvSpPr/>
      </xdr:nvSpPr>
      <xdr:spPr>
        <a:xfrm>
          <a:off x="14541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1993</xdr:rowOff>
    </xdr:from>
    <xdr:ext cx="378565" cy="259045"/>
    <xdr:sp macro="" textlink="">
      <xdr:nvSpPr>
        <xdr:cNvPr id="651" name="テキスト ボックス 650"/>
        <xdr:cNvSpPr txBox="1"/>
      </xdr:nvSpPr>
      <xdr:spPr>
        <a:xfrm>
          <a:off x="14403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147744</xdr:rowOff>
    </xdr:from>
    <xdr:to>
      <xdr:col>23</xdr:col>
      <xdr:colOff>517525</xdr:colOff>
      <xdr:row>97</xdr:row>
      <xdr:rowOff>4669</xdr:rowOff>
    </xdr:to>
    <xdr:cxnSp macro="">
      <xdr:nvCxnSpPr>
        <xdr:cNvPr id="688" name="直線コネクタ 687"/>
        <xdr:cNvCxnSpPr/>
      </xdr:nvCxnSpPr>
      <xdr:spPr>
        <a:xfrm>
          <a:off x="15481300" y="16606944"/>
          <a:ext cx="8382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120326</xdr:rowOff>
    </xdr:from>
    <xdr:to>
      <xdr:col>22</xdr:col>
      <xdr:colOff>365125</xdr:colOff>
      <xdr:row>96</xdr:row>
      <xdr:rowOff>147744</xdr:rowOff>
    </xdr:to>
    <xdr:cxnSp macro="">
      <xdr:nvCxnSpPr>
        <xdr:cNvPr id="691" name="直線コネクタ 690"/>
        <xdr:cNvCxnSpPr/>
      </xdr:nvCxnSpPr>
      <xdr:spPr>
        <a:xfrm>
          <a:off x="14592300" y="16579526"/>
          <a:ext cx="889000" cy="2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107581</xdr:rowOff>
    </xdr:from>
    <xdr:to>
      <xdr:col>21</xdr:col>
      <xdr:colOff>161925</xdr:colOff>
      <xdr:row>96</xdr:row>
      <xdr:rowOff>120326</xdr:rowOff>
    </xdr:to>
    <xdr:cxnSp macro="">
      <xdr:nvCxnSpPr>
        <xdr:cNvPr id="694" name="直線コネクタ 693"/>
        <xdr:cNvCxnSpPr/>
      </xdr:nvCxnSpPr>
      <xdr:spPr>
        <a:xfrm>
          <a:off x="13703300" y="16566781"/>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105066</xdr:rowOff>
    </xdr:from>
    <xdr:to>
      <xdr:col>19</xdr:col>
      <xdr:colOff>644525</xdr:colOff>
      <xdr:row>96</xdr:row>
      <xdr:rowOff>107581</xdr:rowOff>
    </xdr:to>
    <xdr:cxnSp macro="">
      <xdr:nvCxnSpPr>
        <xdr:cNvPr id="697" name="直線コネクタ 696"/>
        <xdr:cNvCxnSpPr/>
      </xdr:nvCxnSpPr>
      <xdr:spPr>
        <a:xfrm>
          <a:off x="12814300" y="1656426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125319</xdr:rowOff>
    </xdr:from>
    <xdr:to>
      <xdr:col>23</xdr:col>
      <xdr:colOff>568325</xdr:colOff>
      <xdr:row>97</xdr:row>
      <xdr:rowOff>55469</xdr:rowOff>
    </xdr:to>
    <xdr:sp macro="" textlink="">
      <xdr:nvSpPr>
        <xdr:cNvPr id="707" name="円/楕円 706"/>
        <xdr:cNvSpPr/>
      </xdr:nvSpPr>
      <xdr:spPr>
        <a:xfrm>
          <a:off x="16268700" y="165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103746</xdr:rowOff>
    </xdr:from>
    <xdr:ext cx="534377" cy="259045"/>
    <xdr:sp macro="" textlink="">
      <xdr:nvSpPr>
        <xdr:cNvPr id="708" name="公債費該当値テキスト"/>
        <xdr:cNvSpPr txBox="1"/>
      </xdr:nvSpPr>
      <xdr:spPr>
        <a:xfrm>
          <a:off x="16370300" y="165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96944</xdr:rowOff>
    </xdr:from>
    <xdr:to>
      <xdr:col>22</xdr:col>
      <xdr:colOff>415925</xdr:colOff>
      <xdr:row>97</xdr:row>
      <xdr:rowOff>27094</xdr:rowOff>
    </xdr:to>
    <xdr:sp macro="" textlink="">
      <xdr:nvSpPr>
        <xdr:cNvPr id="709" name="円/楕円 708"/>
        <xdr:cNvSpPr/>
      </xdr:nvSpPr>
      <xdr:spPr>
        <a:xfrm>
          <a:off x="15430500" y="1655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43621</xdr:rowOff>
    </xdr:from>
    <xdr:ext cx="534377" cy="259045"/>
    <xdr:sp macro="" textlink="">
      <xdr:nvSpPr>
        <xdr:cNvPr id="710" name="テキスト ボックス 709"/>
        <xdr:cNvSpPr txBox="1"/>
      </xdr:nvSpPr>
      <xdr:spPr>
        <a:xfrm>
          <a:off x="15214111" y="1633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69526</xdr:rowOff>
    </xdr:from>
    <xdr:to>
      <xdr:col>21</xdr:col>
      <xdr:colOff>212725</xdr:colOff>
      <xdr:row>96</xdr:row>
      <xdr:rowOff>171126</xdr:rowOff>
    </xdr:to>
    <xdr:sp macro="" textlink="">
      <xdr:nvSpPr>
        <xdr:cNvPr id="711" name="円/楕円 710"/>
        <xdr:cNvSpPr/>
      </xdr:nvSpPr>
      <xdr:spPr>
        <a:xfrm>
          <a:off x="14541500" y="165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162253</xdr:rowOff>
    </xdr:from>
    <xdr:ext cx="534377" cy="259045"/>
    <xdr:sp macro="" textlink="">
      <xdr:nvSpPr>
        <xdr:cNvPr id="712" name="テキスト ボックス 711"/>
        <xdr:cNvSpPr txBox="1"/>
      </xdr:nvSpPr>
      <xdr:spPr>
        <a:xfrm>
          <a:off x="14325111" y="166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56781</xdr:rowOff>
    </xdr:from>
    <xdr:to>
      <xdr:col>20</xdr:col>
      <xdr:colOff>9525</xdr:colOff>
      <xdr:row>96</xdr:row>
      <xdr:rowOff>158381</xdr:rowOff>
    </xdr:to>
    <xdr:sp macro="" textlink="">
      <xdr:nvSpPr>
        <xdr:cNvPr id="713" name="円/楕円 712"/>
        <xdr:cNvSpPr/>
      </xdr:nvSpPr>
      <xdr:spPr>
        <a:xfrm>
          <a:off x="13652500" y="165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149508</xdr:rowOff>
    </xdr:from>
    <xdr:ext cx="534377" cy="259045"/>
    <xdr:sp macro="" textlink="">
      <xdr:nvSpPr>
        <xdr:cNvPr id="714" name="テキスト ボックス 713"/>
        <xdr:cNvSpPr txBox="1"/>
      </xdr:nvSpPr>
      <xdr:spPr>
        <a:xfrm>
          <a:off x="13436111" y="166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54266</xdr:rowOff>
    </xdr:from>
    <xdr:to>
      <xdr:col>18</xdr:col>
      <xdr:colOff>492125</xdr:colOff>
      <xdr:row>96</xdr:row>
      <xdr:rowOff>155866</xdr:rowOff>
    </xdr:to>
    <xdr:sp macro="" textlink="">
      <xdr:nvSpPr>
        <xdr:cNvPr id="715" name="円/楕円 714"/>
        <xdr:cNvSpPr/>
      </xdr:nvSpPr>
      <xdr:spPr>
        <a:xfrm>
          <a:off x="12763500" y="165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146993</xdr:rowOff>
    </xdr:from>
    <xdr:ext cx="534377" cy="259045"/>
    <xdr:sp macro="" textlink="">
      <xdr:nvSpPr>
        <xdr:cNvPr id="716" name="テキスト ボックス 715"/>
        <xdr:cNvSpPr txBox="1"/>
      </xdr:nvSpPr>
      <xdr:spPr>
        <a:xfrm>
          <a:off x="12547111" y="166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平成２８年度に庁舎耐震改修事業が終了したことにより前年度に比べて減となった。民生費については、自立支援給付費の増などにより今後増加していく見込みであるため、補助・市単独事業等の見直しや受益者負担の適正化を進め、事業のスクラップアンドビルドを適切に行っていく。</a:t>
          </a:r>
        </a:p>
        <a:p>
          <a:r>
            <a:rPr kumimoji="1" lang="ja-JP" altLang="en-US" sz="1300">
              <a:latin typeface="ＭＳ Ｐゴシック"/>
            </a:rPr>
            <a:t>衛生費は焼却施設等のごみ処理関係施設の整備及び施設老朽化に伴う更新に費用が必要となるため、今後は増となっていく見込みである。商工費については前年度に比べて減少したものの、今後は花の拠点整備事業等の大型事業が控えていることから、増加していく見込である。土木費は道路・橋梁の更新整備に費用を要しており、前年度に比べて増加した。今後平成３２年度までに特定道路のバリアフリー化を予定していることから、計画的な事業推進に努める。</a:t>
          </a:r>
        </a:p>
        <a:p>
          <a:r>
            <a:rPr kumimoji="1" lang="ja-JP" altLang="en-US" sz="1300">
              <a:latin typeface="ＭＳ Ｐゴシック"/>
            </a:rPr>
            <a:t>消防費は、平成２６年度に消防庁舎の改修や消防通信指令施設整備事業を行ったことから突出している。今後も車両や施設整備が控えていることから増加していく見込みである。</a:t>
          </a:r>
          <a:endParaRPr kumimoji="1" lang="en-US" altLang="ja-JP" sz="1300">
            <a:latin typeface="ＭＳ Ｐゴシック"/>
          </a:endParaRPr>
        </a:p>
        <a:p>
          <a:r>
            <a:rPr kumimoji="1" lang="ja-JP" altLang="en-US" sz="1300">
              <a:latin typeface="ＭＳ Ｐゴシック"/>
            </a:rPr>
            <a:t>教育費は近年、義務教育施設の耐震化や生涯学習施設の建設により平成２８年度は前年度に比べて増加した。しかし、今後も老朽化した学校の整備が必要になっていくことから、経費は増加傾向になると推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市税等の徴収強化による一般財源の確保や適切な予算執行により、実質収支額は前年度と同額程度を確保し、財政調整基金残高は前年度に比べて増加した。しかし、普通交付税がその他の教育費の算定方法の変更による影響で増額となったことから、標準財政規模が前年度に比べて約３億円増加したため、標準財政規模比では△０．１％となった。この一部を後年次に予定されている花の拠点整備事業の財源として特定目的基金へ積立し、更に現在進行中の大型事業である焼却施設整備事業の財源として財政調整基金を前年度対比で</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１億８千万円ほど取り崩していることから、実質単年度収支についてはマイナスとなり、標準財政規模比についてもマイナスとなった。</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恵庭市では病院事業を行っていないため、大幅な赤字を抱える事業会計は現在のところない。</a:t>
          </a:r>
        </a:p>
        <a:p>
          <a:r>
            <a:rPr kumimoji="1" lang="ja-JP" altLang="en-US" sz="1400">
              <a:latin typeface="ＭＳ ゴシック" pitchFamily="49" charset="-128"/>
              <a:ea typeface="ＭＳ ゴシック" pitchFamily="49" charset="-128"/>
            </a:rPr>
            <a:t>国民健康保険特別会計については、景気回復による雇用環境改善に伴い国保加入者は減少傾向にあり、高齢者の構成割合が増加しているため、国保税収は下がるが保険給付費は増加する状態が続いていた。しかし、徴収強化や受診勧奨等により平成２８年度においては、国保税収は前年度並み、保険給付費は前年度に比べて減少した。今後も医療費抑制対策として、平成２８年度策定したデータヘルス計画を元に、特定健康診査後の受診勧奨やジェネリック医薬品使用の推進等を行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28059269</v>
      </c>
      <c r="BO4" s="381"/>
      <c r="BP4" s="381"/>
      <c r="BQ4" s="381"/>
      <c r="BR4" s="381"/>
      <c r="BS4" s="381"/>
      <c r="BT4" s="381"/>
      <c r="BU4" s="382"/>
      <c r="BV4" s="380">
        <v>26768839</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5.3</v>
      </c>
      <c r="CU4" s="387"/>
      <c r="CV4" s="387"/>
      <c r="CW4" s="387"/>
      <c r="CX4" s="387"/>
      <c r="CY4" s="387"/>
      <c r="CZ4" s="387"/>
      <c r="DA4" s="388"/>
      <c r="DB4" s="386">
        <v>5.4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27223735</v>
      </c>
      <c r="BO5" s="418"/>
      <c r="BP5" s="418"/>
      <c r="BQ5" s="418"/>
      <c r="BR5" s="418"/>
      <c r="BS5" s="418"/>
      <c r="BT5" s="418"/>
      <c r="BU5" s="419"/>
      <c r="BV5" s="417">
        <v>25965502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89.5</v>
      </c>
      <c r="CU5" s="415"/>
      <c r="CV5" s="415"/>
      <c r="CW5" s="415"/>
      <c r="CX5" s="415"/>
      <c r="CY5" s="415"/>
      <c r="CZ5" s="415"/>
      <c r="DA5" s="416"/>
      <c r="DB5" s="414">
        <v>88.2</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835534</v>
      </c>
      <c r="BO6" s="418"/>
      <c r="BP6" s="418"/>
      <c r="BQ6" s="418"/>
      <c r="BR6" s="418"/>
      <c r="BS6" s="418"/>
      <c r="BT6" s="418"/>
      <c r="BU6" s="419"/>
      <c r="BV6" s="417">
        <v>803337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94.9</v>
      </c>
      <c r="CU6" s="455"/>
      <c r="CV6" s="455"/>
      <c r="CW6" s="455"/>
      <c r="CX6" s="455"/>
      <c r="CY6" s="455"/>
      <c r="CZ6" s="455"/>
      <c r="DA6" s="456"/>
      <c r="DB6" s="454">
        <v>95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34050</v>
      </c>
      <c r="BO7" s="418"/>
      <c r="BP7" s="418"/>
      <c r="BQ7" s="418"/>
      <c r="BR7" s="418"/>
      <c r="BS7" s="418"/>
      <c r="BT7" s="418"/>
      <c r="BU7" s="419"/>
      <c r="BV7" s="417">
        <v>2185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15104384</v>
      </c>
      <c r="CU7" s="418"/>
      <c r="CV7" s="418"/>
      <c r="CW7" s="418"/>
      <c r="CX7" s="418"/>
      <c r="CY7" s="418"/>
      <c r="CZ7" s="418"/>
      <c r="DA7" s="419"/>
      <c r="DB7" s="417">
        <v>14844573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801484</v>
      </c>
      <c r="BO8" s="418"/>
      <c r="BP8" s="418"/>
      <c r="BQ8" s="418"/>
      <c r="BR8" s="418"/>
      <c r="BS8" s="418"/>
      <c r="BT8" s="418"/>
      <c r="BU8" s="419"/>
      <c r="BV8" s="417">
        <v>801152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0.56999999999999995</v>
      </c>
      <c r="CU8" s="458"/>
      <c r="CV8" s="458"/>
      <c r="CW8" s="458"/>
      <c r="CX8" s="458"/>
      <c r="CY8" s="458"/>
      <c r="CZ8" s="458"/>
      <c r="DA8" s="459"/>
      <c r="DB8" s="457">
        <v>0.56000000000000005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69702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332</v>
      </c>
      <c r="BO9" s="418"/>
      <c r="BP9" s="418"/>
      <c r="BQ9" s="418"/>
      <c r="BR9" s="418"/>
      <c r="BS9" s="418"/>
      <c r="BT9" s="418"/>
      <c r="BU9" s="419"/>
      <c r="BV9" s="417">
        <v>193295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11.8</v>
      </c>
      <c r="CU9" s="415"/>
      <c r="CV9" s="415"/>
      <c r="CW9" s="415"/>
      <c r="CX9" s="415"/>
      <c r="CY9" s="415"/>
      <c r="CZ9" s="415"/>
      <c r="DA9" s="416"/>
      <c r="DB9" s="414">
        <v>12.4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69384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777</v>
      </c>
      <c r="BO10" s="418"/>
      <c r="BP10" s="418"/>
      <c r="BQ10" s="418"/>
      <c r="BR10" s="418"/>
      <c r="BS10" s="418"/>
      <c r="BT10" s="418"/>
      <c r="BU10" s="419"/>
      <c r="BV10" s="417">
        <v>209056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69227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296984</v>
      </c>
      <c r="BO12" s="418"/>
      <c r="BP12" s="418"/>
      <c r="BQ12" s="418"/>
      <c r="BR12" s="418"/>
      <c r="BS12" s="418"/>
      <c r="BT12" s="418"/>
      <c r="BU12" s="419"/>
      <c r="BV12" s="417">
        <v>120857</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68949</v>
      </c>
      <c r="S13" s="499"/>
      <c r="T13" s="499"/>
      <c r="U13" s="499"/>
      <c r="V13" s="500"/>
      <c r="W13" s="433" t="s">
        <v>123</v>
      </c>
      <c r="X13" s="434"/>
      <c r="Y13" s="434"/>
      <c r="Z13" s="434"/>
      <c r="AA13" s="434"/>
      <c r="AB13" s="424"/>
      <c r="AC13" s="468">
        <v>1212</v>
      </c>
      <c r="AD13" s="469"/>
      <c r="AE13" s="469"/>
      <c r="AF13" s="469"/>
      <c r="AG13" s="508"/>
      <c r="AH13" s="468">
        <v>1151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-295875</v>
      </c>
      <c r="BO13" s="418"/>
      <c r="BP13" s="418"/>
      <c r="BQ13" s="418"/>
      <c r="BR13" s="418"/>
      <c r="BS13" s="418"/>
      <c r="BT13" s="418"/>
      <c r="BU13" s="419"/>
      <c r="BV13" s="417">
        <v>281494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5.9</v>
      </c>
      <c r="CU13" s="415"/>
      <c r="CV13" s="415"/>
      <c r="CW13" s="415"/>
      <c r="CX13" s="415"/>
      <c r="CY13" s="415"/>
      <c r="CZ13" s="415"/>
      <c r="DA13" s="416"/>
      <c r="DB13" s="414">
        <v>6.9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69073</v>
      </c>
      <c r="S14" s="499"/>
      <c r="T14" s="499"/>
      <c r="U14" s="499"/>
      <c r="V14" s="500"/>
      <c r="W14" s="407"/>
      <c r="X14" s="408"/>
      <c r="Y14" s="408"/>
      <c r="Z14" s="408"/>
      <c r="AA14" s="408"/>
      <c r="AB14" s="397"/>
      <c r="AC14" s="501">
        <v>4</v>
      </c>
      <c r="AD14" s="502"/>
      <c r="AE14" s="502"/>
      <c r="AF14" s="502"/>
      <c r="AG14" s="503"/>
      <c r="AH14" s="501">
        <v>3.9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31.1</v>
      </c>
      <c r="CU14" s="513"/>
      <c r="CV14" s="513"/>
      <c r="CW14" s="513"/>
      <c r="CX14" s="513"/>
      <c r="CY14" s="513"/>
      <c r="CZ14" s="513"/>
      <c r="DA14" s="514"/>
      <c r="DB14" s="512">
        <v>38.799999999999997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68834</v>
      </c>
      <c r="S15" s="499"/>
      <c r="T15" s="499"/>
      <c r="U15" s="499"/>
      <c r="V15" s="500"/>
      <c r="W15" s="433" t="s">
        <v>130</v>
      </c>
      <c r="X15" s="434"/>
      <c r="Y15" s="434"/>
      <c r="Z15" s="434"/>
      <c r="AA15" s="434"/>
      <c r="AB15" s="424"/>
      <c r="AC15" s="468">
        <v>6550</v>
      </c>
      <c r="AD15" s="469"/>
      <c r="AE15" s="469"/>
      <c r="AF15" s="469"/>
      <c r="AG15" s="508"/>
      <c r="AH15" s="468">
        <v>6688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6986273</v>
      </c>
      <c r="BO15" s="381"/>
      <c r="BP15" s="381"/>
      <c r="BQ15" s="381"/>
      <c r="BR15" s="381"/>
      <c r="BS15" s="381"/>
      <c r="BT15" s="381"/>
      <c r="BU15" s="382"/>
      <c r="BV15" s="380">
        <v>6753685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21.6</v>
      </c>
      <c r="AD16" s="502"/>
      <c r="AE16" s="502"/>
      <c r="AF16" s="502"/>
      <c r="AG16" s="503"/>
      <c r="AH16" s="501">
        <v>22.8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12344592</v>
      </c>
      <c r="BO16" s="418"/>
      <c r="BP16" s="418"/>
      <c r="BQ16" s="418"/>
      <c r="BR16" s="418"/>
      <c r="BS16" s="418"/>
      <c r="BT16" s="418"/>
      <c r="BU16" s="419"/>
      <c r="BV16" s="417">
        <v>11965410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22605</v>
      </c>
      <c r="AD17" s="469"/>
      <c r="AE17" s="469"/>
      <c r="AF17" s="469"/>
      <c r="AG17" s="508"/>
      <c r="AH17" s="468">
        <v>21548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8811265</v>
      </c>
      <c r="BO17" s="418"/>
      <c r="BP17" s="418"/>
      <c r="BQ17" s="418"/>
      <c r="BR17" s="418"/>
      <c r="BS17" s="418"/>
      <c r="BT17" s="418"/>
      <c r="BU17" s="419"/>
      <c r="BV17" s="417">
        <v>8484985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294.64999999999998</v>
      </c>
      <c r="M18" s="530"/>
      <c r="N18" s="530"/>
      <c r="O18" s="530"/>
      <c r="P18" s="530"/>
      <c r="Q18" s="530"/>
      <c r="R18" s="531"/>
      <c r="S18" s="531"/>
      <c r="T18" s="531"/>
      <c r="U18" s="531"/>
      <c r="V18" s="532"/>
      <c r="W18" s="435"/>
      <c r="X18" s="436"/>
      <c r="Y18" s="436"/>
      <c r="Z18" s="436"/>
      <c r="AA18" s="436"/>
      <c r="AB18" s="427"/>
      <c r="AC18" s="533">
        <v>74.400000000000006</v>
      </c>
      <c r="AD18" s="534"/>
      <c r="AE18" s="534"/>
      <c r="AF18" s="534"/>
      <c r="AG18" s="535"/>
      <c r="AH18" s="533">
        <v>73.3</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13862100</v>
      </c>
      <c r="BO18" s="418"/>
      <c r="BP18" s="418"/>
      <c r="BQ18" s="418"/>
      <c r="BR18" s="418"/>
      <c r="BS18" s="418"/>
      <c r="BT18" s="418"/>
      <c r="BU18" s="419"/>
      <c r="BV18" s="417">
        <v>13766414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237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18196362</v>
      </c>
      <c r="BO19" s="418"/>
      <c r="BP19" s="418"/>
      <c r="BQ19" s="418"/>
      <c r="BR19" s="418"/>
      <c r="BS19" s="418"/>
      <c r="BT19" s="418"/>
      <c r="BU19" s="419"/>
      <c r="BV19" s="417">
        <v>18178737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28846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26227071</v>
      </c>
      <c r="BO23" s="418"/>
      <c r="BP23" s="418"/>
      <c r="BQ23" s="418"/>
      <c r="BR23" s="418"/>
      <c r="BS23" s="418"/>
      <c r="BT23" s="418"/>
      <c r="BU23" s="419"/>
      <c r="BV23" s="417">
        <v>26042702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8450</v>
      </c>
      <c r="R24" s="469"/>
      <c r="S24" s="469"/>
      <c r="T24" s="469"/>
      <c r="U24" s="469"/>
      <c r="V24" s="508"/>
      <c r="W24" s="563"/>
      <c r="X24" s="551"/>
      <c r="Y24" s="552"/>
      <c r="Z24" s="467" t="s">
        <v>153</v>
      </c>
      <c r="AA24" s="447"/>
      <c r="AB24" s="447"/>
      <c r="AC24" s="447"/>
      <c r="AD24" s="447"/>
      <c r="AE24" s="447"/>
      <c r="AF24" s="447"/>
      <c r="AG24" s="448"/>
      <c r="AH24" s="468">
        <v>471</v>
      </c>
      <c r="AI24" s="469"/>
      <c r="AJ24" s="469"/>
      <c r="AK24" s="469"/>
      <c r="AL24" s="508"/>
      <c r="AM24" s="468">
        <v>1414884</v>
      </c>
      <c r="AN24" s="469"/>
      <c r="AO24" s="469"/>
      <c r="AP24" s="469"/>
      <c r="AQ24" s="469"/>
      <c r="AR24" s="508"/>
      <c r="AS24" s="468">
        <v>3004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13953331</v>
      </c>
      <c r="BO24" s="418"/>
      <c r="BP24" s="418"/>
      <c r="BQ24" s="418"/>
      <c r="BR24" s="418"/>
      <c r="BS24" s="418"/>
      <c r="BT24" s="418"/>
      <c r="BU24" s="419"/>
      <c r="BV24" s="417">
        <v>14082672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7070</v>
      </c>
      <c r="R25" s="469"/>
      <c r="S25" s="469"/>
      <c r="T25" s="469"/>
      <c r="U25" s="469"/>
      <c r="V25" s="508"/>
      <c r="W25" s="563"/>
      <c r="X25" s="551"/>
      <c r="Y25" s="552"/>
      <c r="Z25" s="467" t="s">
        <v>156</v>
      </c>
      <c r="AA25" s="447"/>
      <c r="AB25" s="447"/>
      <c r="AC25" s="447"/>
      <c r="AD25" s="447"/>
      <c r="AE25" s="447"/>
      <c r="AF25" s="447"/>
      <c r="AG25" s="448"/>
      <c r="AH25" s="468">
        <v>100</v>
      </c>
      <c r="AI25" s="469"/>
      <c r="AJ25" s="469"/>
      <c r="AK25" s="469"/>
      <c r="AL25" s="508"/>
      <c r="AM25" s="468">
        <v>278200</v>
      </c>
      <c r="AN25" s="469"/>
      <c r="AO25" s="469"/>
      <c r="AP25" s="469"/>
      <c r="AQ25" s="469"/>
      <c r="AR25" s="508"/>
      <c r="AS25" s="468">
        <v>2782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8384061</v>
      </c>
      <c r="BO25" s="381"/>
      <c r="BP25" s="381"/>
      <c r="BQ25" s="381"/>
      <c r="BR25" s="381"/>
      <c r="BS25" s="381"/>
      <c r="BT25" s="381"/>
      <c r="BU25" s="382"/>
      <c r="BV25" s="380">
        <v>3838851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6060</v>
      </c>
      <c r="R26" s="469"/>
      <c r="S26" s="469"/>
      <c r="T26" s="469"/>
      <c r="U26" s="469"/>
      <c r="V26" s="508"/>
      <c r="W26" s="563"/>
      <c r="X26" s="551"/>
      <c r="Y26" s="552"/>
      <c r="Z26" s="467" t="s">
        <v>159</v>
      </c>
      <c r="AA26" s="573"/>
      <c r="AB26" s="573"/>
      <c r="AC26" s="573"/>
      <c r="AD26" s="573"/>
      <c r="AE26" s="573"/>
      <c r="AF26" s="573"/>
      <c r="AG26" s="574"/>
      <c r="AH26" s="468">
        <v>7</v>
      </c>
      <c r="AI26" s="469"/>
      <c r="AJ26" s="469"/>
      <c r="AK26" s="469"/>
      <c r="AL26" s="508"/>
      <c r="AM26" s="468">
        <v>26824</v>
      </c>
      <c r="AN26" s="469"/>
      <c r="AO26" s="469"/>
      <c r="AP26" s="469"/>
      <c r="AQ26" s="469"/>
      <c r="AR26" s="508"/>
      <c r="AS26" s="468">
        <v>3832</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4400</v>
      </c>
      <c r="R27" s="469"/>
      <c r="S27" s="469"/>
      <c r="T27" s="469"/>
      <c r="U27" s="469"/>
      <c r="V27" s="508"/>
      <c r="W27" s="563"/>
      <c r="X27" s="551"/>
      <c r="Y27" s="552"/>
      <c r="Z27" s="467" t="s">
        <v>162</v>
      </c>
      <c r="AA27" s="447"/>
      <c r="AB27" s="447"/>
      <c r="AC27" s="447"/>
      <c r="AD27" s="447"/>
      <c r="AE27" s="447"/>
      <c r="AF27" s="447"/>
      <c r="AG27" s="448"/>
      <c r="AH27" s="468">
        <v>3</v>
      </c>
      <c r="AI27" s="469"/>
      <c r="AJ27" s="469"/>
      <c r="AK27" s="469"/>
      <c r="AL27" s="508"/>
      <c r="AM27" s="468">
        <v>10488</v>
      </c>
      <c r="AN27" s="469"/>
      <c r="AO27" s="469"/>
      <c r="AP27" s="469"/>
      <c r="AQ27" s="469"/>
      <c r="AR27" s="508"/>
      <c r="AS27" s="468">
        <v>3496</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3850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2023336</v>
      </c>
      <c r="BO28" s="381"/>
      <c r="BP28" s="381"/>
      <c r="BQ28" s="381"/>
      <c r="BR28" s="381"/>
      <c r="BS28" s="381"/>
      <c r="BT28" s="381"/>
      <c r="BU28" s="382"/>
      <c r="BV28" s="380">
        <v>2188663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19</v>
      </c>
      <c r="M29" s="469"/>
      <c r="N29" s="469"/>
      <c r="O29" s="469"/>
      <c r="P29" s="508"/>
      <c r="Q29" s="468">
        <v>3550</v>
      </c>
      <c r="R29" s="469"/>
      <c r="S29" s="469"/>
      <c r="T29" s="469"/>
      <c r="U29" s="469"/>
      <c r="V29" s="508"/>
      <c r="W29" s="564"/>
      <c r="X29" s="565"/>
      <c r="Y29" s="566"/>
      <c r="Z29" s="467" t="s">
        <v>169</v>
      </c>
      <c r="AA29" s="447"/>
      <c r="AB29" s="447"/>
      <c r="AC29" s="447"/>
      <c r="AD29" s="447"/>
      <c r="AE29" s="447"/>
      <c r="AF29" s="447"/>
      <c r="AG29" s="448"/>
      <c r="AH29" s="468">
        <v>474</v>
      </c>
      <c r="AI29" s="469"/>
      <c r="AJ29" s="469"/>
      <c r="AK29" s="469"/>
      <c r="AL29" s="508"/>
      <c r="AM29" s="468">
        <v>1425372</v>
      </c>
      <c r="AN29" s="469"/>
      <c r="AO29" s="469"/>
      <c r="AP29" s="469"/>
      <c r="AQ29" s="469"/>
      <c r="AR29" s="508"/>
      <c r="AS29" s="468">
        <v>3007</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2056308</v>
      </c>
      <c r="BO30" s="587"/>
      <c r="BP30" s="587"/>
      <c r="BQ30" s="587"/>
      <c r="BR30" s="587"/>
      <c r="BS30" s="587"/>
      <c r="BT30" s="587"/>
      <c r="BU30" s="588"/>
      <c r="BV30" s="586">
        <v>1369466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IF('各会計、関係団体の財政状況及び健全化判断比率'!B32="","",'各会計、関係団体の財政状況及び健全化判断比率'!B32)</f>
        <v>恵庭市水道事業会計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石狩東部広域水道企業団</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恵庭市振興公社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土地区画整理事業特別会計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11</v>
      </c>
      <c r="AN35" s="598"/>
      <c r="AO35" s="599" t="str">
        <f>IF('各会計、関係団体の財政状況及び健全化判断比率'!B33="","",'各会計、関係団体の財政状況及び健全化判断比率'!B33)</f>
        <v>恵庭市下水道事業会計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札幌広域圏組合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恵庭市学校給食協会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土地取得事業特別会計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石狩教育研修センター</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恵庭リサーチビジネスパーク（株）</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産業廃棄物処理事業特別会計</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墓園事業特別会計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2" t="s">
        <v>527</v>
      </c>
      <c r="D34" s="1182"/>
      <c r="E34" s="1183"/>
      <c r="F34" s="32" t="s">
        <v>528</v>
      </c>
      <c r="G34" s="33" t="s">
        <v>529</v>
      </c>
      <c r="H34" s="33" t="s">
        <v>530</v>
      </c>
      <c r="I34" s="33" t="s">
        <v>531</v>
      </c>
      <c r="J34" s="34" t="s">
        <v>532</v>
      </c>
      <c r="K34" s="22"/>
      <c r="L34" s="22"/>
      <c r="M34" s="22"/>
      <c r="N34" s="22"/>
      <c r="O34" s="22"/>
      <c r="P34" s="22"/>
    </row>
    <row r="35" spans="1:16" ht="39" customHeight="1">
      <c r="A35" s="22"/>
      <c r="B35" s="35"/>
      <c r="C35" s="1176" t="s">
        <v>533</v>
      </c>
      <c r="D35" s="1177"/>
      <c r="E35" s="1178"/>
      <c r="F35" s="36" t="s">
        <v>481</v>
      </c>
      <c r="G35" s="37">
        <v>5.14</v>
      </c>
      <c r="H35" s="37">
        <v>13.02</v>
      </c>
      <c r="I35" s="37">
        <v>12.32</v>
      </c>
      <c r="J35" s="38">
        <v>11.52</v>
      </c>
      <c r="K35" s="22"/>
      <c r="L35" s="22"/>
      <c r="M35" s="22"/>
      <c r="N35" s="22"/>
      <c r="O35" s="22"/>
      <c r="P35" s="22"/>
    </row>
    <row r="36" spans="1:16" ht="39" customHeight="1">
      <c r="A36" s="22"/>
      <c r="B36" s="35"/>
      <c r="C36" s="1176" t="s">
        <v>534</v>
      </c>
      <c r="D36" s="1177"/>
      <c r="E36" s="1178"/>
      <c r="F36" s="36">
        <v>12.29</v>
      </c>
      <c r="G36" s="37">
        <v>12.67</v>
      </c>
      <c r="H36" s="37">
        <v>12.74</v>
      </c>
      <c r="I36" s="37">
        <v>6.89</v>
      </c>
      <c r="J36" s="38">
        <v>5.61</v>
      </c>
      <c r="K36" s="22"/>
      <c r="L36" s="22"/>
      <c r="M36" s="22"/>
      <c r="N36" s="22"/>
      <c r="O36" s="22"/>
      <c r="P36" s="22"/>
    </row>
    <row r="37" spans="1:16" ht="39" customHeight="1">
      <c r="A37" s="22"/>
      <c r="B37" s="35"/>
      <c r="C37" s="1176" t="s">
        <v>535</v>
      </c>
      <c r="D37" s="1177"/>
      <c r="E37" s="1178"/>
      <c r="F37" s="36">
        <v>4.0599999999999996</v>
      </c>
      <c r="G37" s="37">
        <v>5.3</v>
      </c>
      <c r="H37" s="37">
        <v>4.22</v>
      </c>
      <c r="I37" s="37">
        <v>5.39</v>
      </c>
      <c r="J37" s="38">
        <v>5.3</v>
      </c>
      <c r="K37" s="22"/>
      <c r="L37" s="22"/>
      <c r="M37" s="22"/>
      <c r="N37" s="22"/>
      <c r="O37" s="22"/>
      <c r="P37" s="22"/>
    </row>
    <row r="38" spans="1:16" ht="39" customHeight="1">
      <c r="A38" s="22"/>
      <c r="B38" s="35"/>
      <c r="C38" s="1176" t="s">
        <v>536</v>
      </c>
      <c r="D38" s="1177"/>
      <c r="E38" s="1178"/>
      <c r="F38" s="36">
        <v>0.22</v>
      </c>
      <c r="G38" s="37">
        <v>7.0000000000000007E-2</v>
      </c>
      <c r="H38" s="37">
        <v>0.22</v>
      </c>
      <c r="I38" s="37">
        <v>1.1200000000000001</v>
      </c>
      <c r="J38" s="38">
        <v>1.1000000000000001</v>
      </c>
      <c r="K38" s="22"/>
      <c r="L38" s="22"/>
      <c r="M38" s="22"/>
      <c r="N38" s="22"/>
      <c r="O38" s="22"/>
      <c r="P38" s="22"/>
    </row>
    <row r="39" spans="1:16" ht="39" customHeight="1">
      <c r="A39" s="22"/>
      <c r="B39" s="35"/>
      <c r="C39" s="1176" t="s">
        <v>537</v>
      </c>
      <c r="D39" s="1177"/>
      <c r="E39" s="1178"/>
      <c r="F39" s="36">
        <v>0</v>
      </c>
      <c r="G39" s="37">
        <v>0</v>
      </c>
      <c r="H39" s="37">
        <v>0</v>
      </c>
      <c r="I39" s="37">
        <v>0</v>
      </c>
      <c r="J39" s="38">
        <v>0</v>
      </c>
      <c r="K39" s="22"/>
      <c r="L39" s="22"/>
      <c r="M39" s="22"/>
      <c r="N39" s="22"/>
      <c r="O39" s="22"/>
      <c r="P39" s="22"/>
    </row>
    <row r="40" spans="1:16" ht="39" customHeight="1">
      <c r="A40" s="22"/>
      <c r="B40" s="35"/>
      <c r="C40" s="1176" t="s">
        <v>538</v>
      </c>
      <c r="D40" s="1177"/>
      <c r="E40" s="1178"/>
      <c r="F40" s="36">
        <v>0</v>
      </c>
      <c r="G40" s="37">
        <v>0</v>
      </c>
      <c r="H40" s="37">
        <v>0</v>
      </c>
      <c r="I40" s="37">
        <v>0</v>
      </c>
      <c r="J40" s="38">
        <v>0</v>
      </c>
      <c r="K40" s="22"/>
      <c r="L40" s="22"/>
      <c r="M40" s="22"/>
      <c r="N40" s="22"/>
      <c r="O40" s="22"/>
      <c r="P40" s="22"/>
    </row>
    <row r="41" spans="1:16" ht="39" customHeight="1">
      <c r="A41" s="22"/>
      <c r="B41" s="35"/>
      <c r="C41" s="1176" t="s">
        <v>539</v>
      </c>
      <c r="D41" s="1177"/>
      <c r="E41" s="1178"/>
      <c r="F41" s="36">
        <v>0</v>
      </c>
      <c r="G41" s="37">
        <v>0</v>
      </c>
      <c r="H41" s="37">
        <v>0</v>
      </c>
      <c r="I41" s="37">
        <v>0</v>
      </c>
      <c r="J41" s="38">
        <v>0</v>
      </c>
      <c r="K41" s="22"/>
      <c r="L41" s="22"/>
      <c r="M41" s="22"/>
      <c r="N41" s="22"/>
      <c r="O41" s="22"/>
      <c r="P41" s="22"/>
    </row>
    <row r="42" spans="1:16" ht="39" customHeight="1">
      <c r="A42" s="22"/>
      <c r="B42" s="39"/>
      <c r="C42" s="1176" t="s">
        <v>540</v>
      </c>
      <c r="D42" s="1177"/>
      <c r="E42" s="1178"/>
      <c r="F42" s="36" t="s">
        <v>481</v>
      </c>
      <c r="G42" s="37" t="s">
        <v>481</v>
      </c>
      <c r="H42" s="37" t="s">
        <v>481</v>
      </c>
      <c r="I42" s="37" t="s">
        <v>481</v>
      </c>
      <c r="J42" s="38" t="s">
        <v>481</v>
      </c>
      <c r="K42" s="22"/>
      <c r="L42" s="22"/>
      <c r="M42" s="22"/>
      <c r="N42" s="22"/>
      <c r="O42" s="22"/>
      <c r="P42" s="22"/>
    </row>
    <row r="43" spans="1:16" ht="39" customHeight="1" thickBot="1">
      <c r="A43" s="22"/>
      <c r="B43" s="40"/>
      <c r="C43" s="1179" t="s">
        <v>541</v>
      </c>
      <c r="D43" s="1180"/>
      <c r="E43" s="1181"/>
      <c r="F43" s="41">
        <v>0.59</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2" t="s">
        <v>11</v>
      </c>
      <c r="C45" s="1193"/>
      <c r="D45" s="58"/>
      <c r="E45" s="1198" t="s">
        <v>12</v>
      </c>
      <c r="F45" s="1198"/>
      <c r="G45" s="1198"/>
      <c r="H45" s="1198"/>
      <c r="I45" s="1198"/>
      <c r="J45" s="1199"/>
      <c r="K45" s="59">
        <v>2640</v>
      </c>
      <c r="L45" s="60">
        <v>2632</v>
      </c>
      <c r="M45" s="60">
        <v>2575</v>
      </c>
      <c r="N45" s="60">
        <v>2447</v>
      </c>
      <c r="O45" s="61">
        <v>2315</v>
      </c>
      <c r="P45" s="48"/>
      <c r="Q45" s="48"/>
      <c r="R45" s="48"/>
      <c r="S45" s="48"/>
      <c r="T45" s="48"/>
      <c r="U45" s="48"/>
    </row>
    <row r="46" spans="1:21" ht="30.75" customHeight="1">
      <c r="A46" s="48"/>
      <c r="B46" s="1194"/>
      <c r="C46" s="1195"/>
      <c r="D46" s="62"/>
      <c r="E46" s="1186" t="s">
        <v>13</v>
      </c>
      <c r="F46" s="1186"/>
      <c r="G46" s="1186"/>
      <c r="H46" s="1186"/>
      <c r="I46" s="1186"/>
      <c r="J46" s="1187"/>
      <c r="K46" s="63" t="s">
        <v>481</v>
      </c>
      <c r="L46" s="64" t="s">
        <v>481</v>
      </c>
      <c r="M46" s="64" t="s">
        <v>481</v>
      </c>
      <c r="N46" s="64" t="s">
        <v>481</v>
      </c>
      <c r="O46" s="65" t="s">
        <v>481</v>
      </c>
      <c r="P46" s="48"/>
      <c r="Q46" s="48"/>
      <c r="R46" s="48"/>
      <c r="S46" s="48"/>
      <c r="T46" s="48"/>
      <c r="U46" s="48"/>
    </row>
    <row r="47" spans="1:21" ht="30.75" customHeight="1">
      <c r="A47" s="48"/>
      <c r="B47" s="1194"/>
      <c r="C47" s="1195"/>
      <c r="D47" s="62"/>
      <c r="E47" s="1186" t="s">
        <v>14</v>
      </c>
      <c r="F47" s="1186"/>
      <c r="G47" s="1186"/>
      <c r="H47" s="1186"/>
      <c r="I47" s="1186"/>
      <c r="J47" s="1187"/>
      <c r="K47" s="63" t="s">
        <v>481</v>
      </c>
      <c r="L47" s="64" t="s">
        <v>481</v>
      </c>
      <c r="M47" s="64" t="s">
        <v>481</v>
      </c>
      <c r="N47" s="64" t="s">
        <v>481</v>
      </c>
      <c r="O47" s="65" t="s">
        <v>481</v>
      </c>
      <c r="P47" s="48"/>
      <c r="Q47" s="48"/>
      <c r="R47" s="48"/>
      <c r="S47" s="48"/>
      <c r="T47" s="48"/>
      <c r="U47" s="48"/>
    </row>
    <row r="48" spans="1:21" ht="30.75" customHeight="1">
      <c r="A48" s="48"/>
      <c r="B48" s="1194"/>
      <c r="C48" s="1195"/>
      <c r="D48" s="62"/>
      <c r="E48" s="1186" t="s">
        <v>15</v>
      </c>
      <c r="F48" s="1186"/>
      <c r="G48" s="1186"/>
      <c r="H48" s="1186"/>
      <c r="I48" s="1186"/>
      <c r="J48" s="1187"/>
      <c r="K48" s="63">
        <v>924</v>
      </c>
      <c r="L48" s="64">
        <v>867</v>
      </c>
      <c r="M48" s="64">
        <v>859</v>
      </c>
      <c r="N48" s="64">
        <v>821</v>
      </c>
      <c r="O48" s="65">
        <v>832</v>
      </c>
      <c r="P48" s="48"/>
      <c r="Q48" s="48"/>
      <c r="R48" s="48"/>
      <c r="S48" s="48"/>
      <c r="T48" s="48"/>
      <c r="U48" s="48"/>
    </row>
    <row r="49" spans="1:21" ht="30.75" customHeight="1">
      <c r="A49" s="48"/>
      <c r="B49" s="1194"/>
      <c r="C49" s="1195"/>
      <c r="D49" s="62"/>
      <c r="E49" s="1186" t="s">
        <v>16</v>
      </c>
      <c r="F49" s="1186"/>
      <c r="G49" s="1186"/>
      <c r="H49" s="1186"/>
      <c r="I49" s="1186"/>
      <c r="J49" s="1187"/>
      <c r="K49" s="63">
        <v>0</v>
      </c>
      <c r="L49" s="64">
        <v>0</v>
      </c>
      <c r="M49" s="64" t="s">
        <v>481</v>
      </c>
      <c r="N49" s="64">
        <v>29</v>
      </c>
      <c r="O49" s="65">
        <v>1</v>
      </c>
      <c r="P49" s="48"/>
      <c r="Q49" s="48"/>
      <c r="R49" s="48"/>
      <c r="S49" s="48"/>
      <c r="T49" s="48"/>
      <c r="U49" s="48"/>
    </row>
    <row r="50" spans="1:21" ht="30.75" customHeight="1">
      <c r="A50" s="48"/>
      <c r="B50" s="1194"/>
      <c r="C50" s="1195"/>
      <c r="D50" s="62"/>
      <c r="E50" s="1186" t="s">
        <v>17</v>
      </c>
      <c r="F50" s="1186"/>
      <c r="G50" s="1186"/>
      <c r="H50" s="1186"/>
      <c r="I50" s="1186"/>
      <c r="J50" s="1187"/>
      <c r="K50" s="63">
        <v>123</v>
      </c>
      <c r="L50" s="64">
        <v>65</v>
      </c>
      <c r="M50" s="64">
        <v>46</v>
      </c>
      <c r="N50" s="64">
        <v>31</v>
      </c>
      <c r="O50" s="65">
        <v>24</v>
      </c>
      <c r="P50" s="48"/>
      <c r="Q50" s="48"/>
      <c r="R50" s="48"/>
      <c r="S50" s="48"/>
      <c r="T50" s="48"/>
      <c r="U50" s="48"/>
    </row>
    <row r="51" spans="1:21" ht="30.75" customHeight="1">
      <c r="A51" s="48"/>
      <c r="B51" s="1196"/>
      <c r="C51" s="1197"/>
      <c r="D51" s="66"/>
      <c r="E51" s="1186" t="s">
        <v>18</v>
      </c>
      <c r="F51" s="1186"/>
      <c r="G51" s="1186"/>
      <c r="H51" s="1186"/>
      <c r="I51" s="1186"/>
      <c r="J51" s="1187"/>
      <c r="K51" s="63">
        <v>0</v>
      </c>
      <c r="L51" s="64" t="s">
        <v>481</v>
      </c>
      <c r="M51" s="64" t="s">
        <v>481</v>
      </c>
      <c r="N51" s="64" t="s">
        <v>481</v>
      </c>
      <c r="O51" s="65" t="s">
        <v>481</v>
      </c>
      <c r="P51" s="48"/>
      <c r="Q51" s="48"/>
      <c r="R51" s="48"/>
      <c r="S51" s="48"/>
      <c r="T51" s="48"/>
      <c r="U51" s="48"/>
    </row>
    <row r="52" spans="1:21" ht="30.75" customHeight="1">
      <c r="A52" s="48"/>
      <c r="B52" s="1184" t="s">
        <v>19</v>
      </c>
      <c r="C52" s="1185"/>
      <c r="D52" s="66"/>
      <c r="E52" s="1186" t="s">
        <v>20</v>
      </c>
      <c r="F52" s="1186"/>
      <c r="G52" s="1186"/>
      <c r="H52" s="1186"/>
      <c r="I52" s="1186"/>
      <c r="J52" s="1187"/>
      <c r="K52" s="63">
        <v>2635</v>
      </c>
      <c r="L52" s="64">
        <v>2569</v>
      </c>
      <c r="M52" s="64">
        <v>2680</v>
      </c>
      <c r="N52" s="64">
        <v>2506</v>
      </c>
      <c r="O52" s="65">
        <v>2495</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1052</v>
      </c>
      <c r="L53" s="69">
        <v>995</v>
      </c>
      <c r="M53" s="69">
        <v>800</v>
      </c>
      <c r="N53" s="69">
        <v>822</v>
      </c>
      <c r="O53" s="70">
        <v>677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0" t="s">
        <v>24</v>
      </c>
      <c r="C41" s="1201"/>
      <c r="D41" s="81"/>
      <c r="E41" s="1206" t="s">
        <v>25</v>
      </c>
      <c r="F41" s="1206"/>
      <c r="G41" s="1206"/>
      <c r="H41" s="1207"/>
      <c r="I41" s="82">
        <v>25787</v>
      </c>
      <c r="J41" s="83">
        <v>25801</v>
      </c>
      <c r="K41" s="83">
        <v>26070</v>
      </c>
      <c r="L41" s="83">
        <v>26043</v>
      </c>
      <c r="M41" s="84">
        <v>26227</v>
      </c>
    </row>
    <row r="42" spans="2:13" ht="27.75" customHeight="1">
      <c r="B42" s="1202"/>
      <c r="C42" s="1203"/>
      <c r="D42" s="85"/>
      <c r="E42" s="1208" t="s">
        <v>26</v>
      </c>
      <c r="F42" s="1208"/>
      <c r="G42" s="1208"/>
      <c r="H42" s="1209"/>
      <c r="I42" s="86">
        <v>300</v>
      </c>
      <c r="J42" s="87">
        <v>153</v>
      </c>
      <c r="K42" s="87">
        <v>115</v>
      </c>
      <c r="L42" s="87">
        <v>89</v>
      </c>
      <c r="M42" s="88">
        <v>70</v>
      </c>
    </row>
    <row r="43" spans="2:13" ht="27.75" customHeight="1">
      <c r="B43" s="1202"/>
      <c r="C43" s="1203"/>
      <c r="D43" s="85"/>
      <c r="E43" s="1208" t="s">
        <v>27</v>
      </c>
      <c r="F43" s="1208"/>
      <c r="G43" s="1208"/>
      <c r="H43" s="1209"/>
      <c r="I43" s="86">
        <v>11272</v>
      </c>
      <c r="J43" s="87">
        <v>10685</v>
      </c>
      <c r="K43" s="87">
        <v>10178</v>
      </c>
      <c r="L43" s="87">
        <v>9342</v>
      </c>
      <c r="M43" s="88">
        <v>8883</v>
      </c>
    </row>
    <row r="44" spans="2:13" ht="27.75" customHeight="1">
      <c r="B44" s="1202"/>
      <c r="C44" s="1203"/>
      <c r="D44" s="85"/>
      <c r="E44" s="1208" t="s">
        <v>28</v>
      </c>
      <c r="F44" s="1208"/>
      <c r="G44" s="1208"/>
      <c r="H44" s="1209"/>
      <c r="I44" s="86">
        <v>0</v>
      </c>
      <c r="J44" s="87">
        <v>0</v>
      </c>
      <c r="K44" s="87" t="s">
        <v>481</v>
      </c>
      <c r="L44" s="87" t="s">
        <v>481</v>
      </c>
      <c r="M44" s="88" t="s">
        <v>481</v>
      </c>
    </row>
    <row r="45" spans="2:13" ht="27.75" customHeight="1">
      <c r="B45" s="1202"/>
      <c r="C45" s="1203"/>
      <c r="D45" s="85"/>
      <c r="E45" s="1208" t="s">
        <v>29</v>
      </c>
      <c r="F45" s="1208"/>
      <c r="G45" s="1208"/>
      <c r="H45" s="1209"/>
      <c r="I45" s="86">
        <v>3426</v>
      </c>
      <c r="J45" s="87">
        <v>3027</v>
      </c>
      <c r="K45" s="87">
        <v>2951</v>
      </c>
      <c r="L45" s="87">
        <v>2391</v>
      </c>
      <c r="M45" s="88">
        <v>2279</v>
      </c>
    </row>
    <row r="46" spans="2:13" ht="27.75" customHeight="1">
      <c r="B46" s="1202"/>
      <c r="C46" s="1203"/>
      <c r="D46" s="89"/>
      <c r="E46" s="1208" t="s">
        <v>30</v>
      </c>
      <c r="F46" s="1208"/>
      <c r="G46" s="1208"/>
      <c r="H46" s="1209"/>
      <c r="I46" s="86">
        <v>1657</v>
      </c>
      <c r="J46" s="87">
        <v>1597</v>
      </c>
      <c r="K46" s="87">
        <v>1291</v>
      </c>
      <c r="L46" s="87">
        <v>3</v>
      </c>
      <c r="M46" s="88" t="s">
        <v>481</v>
      </c>
    </row>
    <row r="47" spans="2:13" ht="27.75" customHeight="1">
      <c r="B47" s="1202"/>
      <c r="C47" s="1203"/>
      <c r="D47" s="90"/>
      <c r="E47" s="1210" t="s">
        <v>31</v>
      </c>
      <c r="F47" s="1211"/>
      <c r="G47" s="1211"/>
      <c r="H47" s="1212"/>
      <c r="I47" s="86" t="s">
        <v>481</v>
      </c>
      <c r="J47" s="87" t="s">
        <v>481</v>
      </c>
      <c r="K47" s="87" t="s">
        <v>481</v>
      </c>
      <c r="L47" s="87" t="s">
        <v>481</v>
      </c>
      <c r="M47" s="88" t="s">
        <v>481</v>
      </c>
    </row>
    <row r="48" spans="2:13" ht="27.75" customHeight="1">
      <c r="B48" s="1202"/>
      <c r="C48" s="1203"/>
      <c r="D48" s="85"/>
      <c r="E48" s="1208" t="s">
        <v>32</v>
      </c>
      <c r="F48" s="1208"/>
      <c r="G48" s="1208"/>
      <c r="H48" s="1209"/>
      <c r="I48" s="86" t="s">
        <v>481</v>
      </c>
      <c r="J48" s="87" t="s">
        <v>481</v>
      </c>
      <c r="K48" s="87" t="s">
        <v>481</v>
      </c>
      <c r="L48" s="87" t="s">
        <v>481</v>
      </c>
      <c r="M48" s="88" t="s">
        <v>481</v>
      </c>
    </row>
    <row r="49" spans="2:13" ht="27.75" customHeight="1">
      <c r="B49" s="1204"/>
      <c r="C49" s="1205"/>
      <c r="D49" s="85"/>
      <c r="E49" s="1208" t="s">
        <v>33</v>
      </c>
      <c r="F49" s="1208"/>
      <c r="G49" s="1208"/>
      <c r="H49" s="1209"/>
      <c r="I49" s="86" t="s">
        <v>481</v>
      </c>
      <c r="J49" s="87" t="s">
        <v>481</v>
      </c>
      <c r="K49" s="87" t="s">
        <v>481</v>
      </c>
      <c r="L49" s="87" t="s">
        <v>481</v>
      </c>
      <c r="M49" s="88" t="s">
        <v>481</v>
      </c>
    </row>
    <row r="50" spans="2:13" ht="27.75" customHeight="1">
      <c r="B50" s="1213" t="s">
        <v>34</v>
      </c>
      <c r="C50" s="1214"/>
      <c r="D50" s="91"/>
      <c r="E50" s="1208" t="s">
        <v>35</v>
      </c>
      <c r="F50" s="1208"/>
      <c r="G50" s="1208"/>
      <c r="H50" s="1209"/>
      <c r="I50" s="86">
        <v>3025</v>
      </c>
      <c r="J50" s="87">
        <v>3417</v>
      </c>
      <c r="K50" s="87">
        <v>3474</v>
      </c>
      <c r="L50" s="87">
        <v>3723</v>
      </c>
      <c r="M50" s="88">
        <v>4389</v>
      </c>
    </row>
    <row r="51" spans="2:13" ht="27.75" customHeight="1">
      <c r="B51" s="1202"/>
      <c r="C51" s="1203"/>
      <c r="D51" s="85"/>
      <c r="E51" s="1208" t="s">
        <v>36</v>
      </c>
      <c r="F51" s="1208"/>
      <c r="G51" s="1208"/>
      <c r="H51" s="1209"/>
      <c r="I51" s="86">
        <v>7883</v>
      </c>
      <c r="J51" s="87">
        <v>7231</v>
      </c>
      <c r="K51" s="87">
        <v>6838</v>
      </c>
      <c r="L51" s="87">
        <v>6971</v>
      </c>
      <c r="M51" s="88">
        <v>6951</v>
      </c>
    </row>
    <row r="52" spans="2:13" ht="27.75" customHeight="1">
      <c r="B52" s="1204"/>
      <c r="C52" s="1205"/>
      <c r="D52" s="85"/>
      <c r="E52" s="1208" t="s">
        <v>37</v>
      </c>
      <c r="F52" s="1208"/>
      <c r="G52" s="1208"/>
      <c r="H52" s="1209"/>
      <c r="I52" s="86">
        <v>21595</v>
      </c>
      <c r="J52" s="87">
        <v>21773</v>
      </c>
      <c r="K52" s="87">
        <v>21963</v>
      </c>
      <c r="L52" s="87">
        <v>22133</v>
      </c>
      <c r="M52" s="88">
        <v>21989</v>
      </c>
    </row>
    <row r="53" spans="2:13" ht="27.75" customHeight="1" thickBot="1">
      <c r="B53" s="1215" t="s">
        <v>38</v>
      </c>
      <c r="C53" s="1216"/>
      <c r="D53" s="92"/>
      <c r="E53" s="1217" t="s">
        <v>39</v>
      </c>
      <c r="F53" s="1217"/>
      <c r="G53" s="1217"/>
      <c r="H53" s="1218"/>
      <c r="I53" s="93">
        <v>9939</v>
      </c>
      <c r="J53" s="94">
        <v>8843</v>
      </c>
      <c r="K53" s="94">
        <v>8330</v>
      </c>
      <c r="L53" s="94">
        <v>5041</v>
      </c>
      <c r="M53" s="95">
        <v>4131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19" t="s">
        <v>560</v>
      </c>
      <c r="H43" s="1220"/>
      <c r="I43" s="1220"/>
      <c r="J43" s="1220"/>
      <c r="K43" s="1220"/>
      <c r="L43" s="1220"/>
      <c r="M43" s="1220"/>
      <c r="N43" s="1220"/>
      <c r="O43" s="1221"/>
    </row>
    <row r="44" spans="2:17">
      <c r="B44" s="250"/>
      <c r="C44" s="246"/>
      <c r="D44" s="246"/>
      <c r="E44" s="246"/>
      <c r="F44" s="246"/>
      <c r="G44" s="1222"/>
      <c r="H44" s="1223"/>
      <c r="I44" s="1223"/>
      <c r="J44" s="1223"/>
      <c r="K44" s="1223"/>
      <c r="L44" s="1223"/>
      <c r="M44" s="1223"/>
      <c r="N44" s="1223"/>
      <c r="O44" s="1224"/>
    </row>
    <row r="45" spans="2:17">
      <c r="B45" s="250"/>
      <c r="C45" s="246"/>
      <c r="D45" s="246"/>
      <c r="E45" s="246"/>
      <c r="F45" s="246"/>
      <c r="G45" s="1222"/>
      <c r="H45" s="1223"/>
      <c r="I45" s="1223"/>
      <c r="J45" s="1223"/>
      <c r="K45" s="1223"/>
      <c r="L45" s="1223"/>
      <c r="M45" s="1223"/>
      <c r="N45" s="1223"/>
      <c r="O45" s="1224"/>
    </row>
    <row r="46" spans="2:17">
      <c r="B46" s="250"/>
      <c r="C46" s="246"/>
      <c r="D46" s="246"/>
      <c r="E46" s="246"/>
      <c r="F46" s="246"/>
      <c r="G46" s="1222"/>
      <c r="H46" s="1223"/>
      <c r="I46" s="1223"/>
      <c r="J46" s="1223"/>
      <c r="K46" s="1223"/>
      <c r="L46" s="1223"/>
      <c r="M46" s="1223"/>
      <c r="N46" s="1223"/>
      <c r="O46" s="1224"/>
    </row>
    <row r="47" spans="2:17">
      <c r="B47" s="250"/>
      <c r="C47" s="246"/>
      <c r="D47" s="246"/>
      <c r="E47" s="246"/>
      <c r="F47" s="246"/>
      <c r="G47" s="1225"/>
      <c r="H47" s="1226"/>
      <c r="I47" s="1226"/>
      <c r="J47" s="1226"/>
      <c r="K47" s="1226"/>
      <c r="L47" s="1226"/>
      <c r="M47" s="1226"/>
      <c r="N47" s="1226"/>
      <c r="O47" s="1227"/>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28"/>
      <c r="H50" s="1229"/>
      <c r="I50" s="1229"/>
      <c r="J50" s="1230"/>
      <c r="K50" s="356" t="s">
        <v>520</v>
      </c>
      <c r="L50" s="356" t="s">
        <v>521</v>
      </c>
      <c r="M50" s="356" t="s">
        <v>522</v>
      </c>
      <c r="N50" s="356" t="s">
        <v>523</v>
      </c>
      <c r="O50" s="356" t="s">
        <v>524</v>
      </c>
    </row>
    <row r="51" spans="1:17">
      <c r="B51" s="250"/>
      <c r="C51" s="246"/>
      <c r="D51" s="246"/>
      <c r="E51" s="246"/>
      <c r="F51" s="246"/>
      <c r="G51" s="1231" t="s">
        <v>553</v>
      </c>
      <c r="H51" s="1232"/>
      <c r="I51" s="1237" t="s">
        <v>554</v>
      </c>
      <c r="J51" s="1237"/>
      <c r="K51" s="1239"/>
      <c r="L51" s="1239"/>
      <c r="M51" s="1239"/>
      <c r="N51" s="1240">
        <v>38.799999999999997</v>
      </c>
      <c r="O51" s="1240">
        <v>31.1</v>
      </c>
    </row>
    <row r="52" spans="1:17">
      <c r="B52" s="250"/>
      <c r="C52" s="246"/>
      <c r="D52" s="246"/>
      <c r="E52" s="246"/>
      <c r="F52" s="246"/>
      <c r="G52" s="1233"/>
      <c r="H52" s="1234"/>
      <c r="I52" s="1238"/>
      <c r="J52" s="1238"/>
      <c r="K52" s="1240"/>
      <c r="L52" s="1240"/>
      <c r="M52" s="1240"/>
      <c r="N52" s="1240"/>
      <c r="O52" s="1240"/>
    </row>
    <row r="53" spans="1:17">
      <c r="A53" s="357"/>
      <c r="B53" s="250"/>
      <c r="C53" s="246"/>
      <c r="D53" s="246"/>
      <c r="E53" s="246"/>
      <c r="F53" s="246"/>
      <c r="G53" s="1233"/>
      <c r="H53" s="1234"/>
      <c r="I53" s="1241" t="s">
        <v>561</v>
      </c>
      <c r="J53" s="1241"/>
      <c r="K53" s="1248"/>
      <c r="L53" s="1248"/>
      <c r="M53" s="1248"/>
      <c r="N53" s="1250">
        <v>51.5</v>
      </c>
      <c r="O53" s="1250">
        <v>52.5</v>
      </c>
    </row>
    <row r="54" spans="1:17">
      <c r="A54" s="357"/>
      <c r="B54" s="250"/>
      <c r="C54" s="246"/>
      <c r="D54" s="246"/>
      <c r="E54" s="246"/>
      <c r="F54" s="246"/>
      <c r="G54" s="1235"/>
      <c r="H54" s="1236"/>
      <c r="I54" s="1241"/>
      <c r="J54" s="1241"/>
      <c r="K54" s="1249"/>
      <c r="L54" s="1249"/>
      <c r="M54" s="1249"/>
      <c r="N54" s="1249"/>
      <c r="O54" s="1249"/>
    </row>
    <row r="55" spans="1:17">
      <c r="A55" s="357"/>
      <c r="B55" s="250"/>
      <c r="C55" s="246"/>
      <c r="D55" s="246"/>
      <c r="E55" s="246"/>
      <c r="F55" s="246"/>
      <c r="G55" s="1242" t="s">
        <v>555</v>
      </c>
      <c r="H55" s="1243"/>
      <c r="I55" s="1241" t="s">
        <v>554</v>
      </c>
      <c r="J55" s="1241"/>
      <c r="K55" s="1239"/>
      <c r="L55" s="1239"/>
      <c r="M55" s="1239"/>
      <c r="N55" s="1240">
        <v>33.6</v>
      </c>
      <c r="O55" s="1240">
        <v>35.299999999999997</v>
      </c>
    </row>
    <row r="56" spans="1:17">
      <c r="A56" s="357"/>
      <c r="B56" s="250"/>
      <c r="C56" s="246"/>
      <c r="D56" s="246"/>
      <c r="E56" s="246"/>
      <c r="F56" s="246"/>
      <c r="G56" s="1244"/>
      <c r="H56" s="1245"/>
      <c r="I56" s="1241"/>
      <c r="J56" s="1241"/>
      <c r="K56" s="1240"/>
      <c r="L56" s="1240"/>
      <c r="M56" s="1240"/>
      <c r="N56" s="1240"/>
      <c r="O56" s="1240"/>
    </row>
    <row r="57" spans="1:17" s="357" customFormat="1">
      <c r="B57" s="358"/>
      <c r="C57" s="354"/>
      <c r="D57" s="354"/>
      <c r="E57" s="354"/>
      <c r="F57" s="354"/>
      <c r="G57" s="1244"/>
      <c r="H57" s="1245"/>
      <c r="I57" s="1251" t="s">
        <v>561</v>
      </c>
      <c r="J57" s="1251"/>
      <c r="K57" s="1248"/>
      <c r="L57" s="1248"/>
      <c r="M57" s="1248"/>
      <c r="N57" s="1250">
        <v>56.8</v>
      </c>
      <c r="O57" s="1250">
        <v>52.3</v>
      </c>
      <c r="P57" s="359"/>
      <c r="Q57" s="358"/>
    </row>
    <row r="58" spans="1:17" s="357" customFormat="1">
      <c r="A58" s="245"/>
      <c r="B58" s="358"/>
      <c r="C58" s="354"/>
      <c r="D58" s="354"/>
      <c r="E58" s="354"/>
      <c r="F58" s="354"/>
      <c r="G58" s="1246"/>
      <c r="H58" s="1247"/>
      <c r="I58" s="1251"/>
      <c r="J58" s="1251"/>
      <c r="K58" s="1249"/>
      <c r="L58" s="1249"/>
      <c r="M58" s="1249"/>
      <c r="N58" s="1249"/>
      <c r="O58" s="1249"/>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19" t="s">
        <v>557</v>
      </c>
      <c r="H65" s="1220"/>
      <c r="I65" s="1220"/>
      <c r="J65" s="1220"/>
      <c r="K65" s="1220"/>
      <c r="L65" s="1220"/>
      <c r="M65" s="1220"/>
      <c r="N65" s="1220"/>
      <c r="O65" s="1221"/>
    </row>
    <row r="66" spans="2:30">
      <c r="B66" s="250"/>
      <c r="C66" s="246"/>
      <c r="D66" s="246"/>
      <c r="E66" s="246"/>
      <c r="F66" s="246"/>
      <c r="G66" s="1222"/>
      <c r="H66" s="1223"/>
      <c r="I66" s="1223"/>
      <c r="J66" s="1223"/>
      <c r="K66" s="1223"/>
      <c r="L66" s="1223"/>
      <c r="M66" s="1223"/>
      <c r="N66" s="1223"/>
      <c r="O66" s="1224"/>
    </row>
    <row r="67" spans="2:30">
      <c r="B67" s="250"/>
      <c r="C67" s="246"/>
      <c r="D67" s="246"/>
      <c r="E67" s="246"/>
      <c r="F67" s="246"/>
      <c r="G67" s="1222"/>
      <c r="H67" s="1223"/>
      <c r="I67" s="1223"/>
      <c r="J67" s="1223"/>
      <c r="K67" s="1223"/>
      <c r="L67" s="1223"/>
      <c r="M67" s="1223"/>
      <c r="N67" s="1223"/>
      <c r="O67" s="1224"/>
    </row>
    <row r="68" spans="2:30">
      <c r="B68" s="250"/>
      <c r="C68" s="246"/>
      <c r="D68" s="246"/>
      <c r="E68" s="246"/>
      <c r="F68" s="246"/>
      <c r="G68" s="1222"/>
      <c r="H68" s="1223"/>
      <c r="I68" s="1223"/>
      <c r="J68" s="1223"/>
      <c r="K68" s="1223"/>
      <c r="L68" s="1223"/>
      <c r="M68" s="1223"/>
      <c r="N68" s="1223"/>
      <c r="O68" s="1224"/>
    </row>
    <row r="69" spans="2:30">
      <c r="B69" s="250"/>
      <c r="C69" s="246"/>
      <c r="D69" s="246"/>
      <c r="E69" s="246"/>
      <c r="F69" s="246"/>
      <c r="G69" s="1225"/>
      <c r="H69" s="1226"/>
      <c r="I69" s="1226"/>
      <c r="J69" s="1226"/>
      <c r="K69" s="1226"/>
      <c r="L69" s="1226"/>
      <c r="M69" s="1226"/>
      <c r="N69" s="1226"/>
      <c r="O69" s="1227"/>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28"/>
      <c r="H72" s="1229"/>
      <c r="I72" s="1229"/>
      <c r="J72" s="1230"/>
      <c r="K72" s="356" t="s">
        <v>520</v>
      </c>
      <c r="L72" s="356" t="s">
        <v>521</v>
      </c>
      <c r="M72" s="356" t="s">
        <v>522</v>
      </c>
      <c r="N72" s="356" t="s">
        <v>523</v>
      </c>
      <c r="O72" s="356" t="s">
        <v>524</v>
      </c>
    </row>
    <row r="73" spans="2:30">
      <c r="B73" s="250"/>
      <c r="C73" s="246"/>
      <c r="D73" s="246"/>
      <c r="E73" s="246"/>
      <c r="F73" s="246"/>
      <c r="G73" s="1231" t="s">
        <v>553</v>
      </c>
      <c r="H73" s="1232"/>
      <c r="I73" s="1237" t="s">
        <v>554</v>
      </c>
      <c r="J73" s="1237"/>
      <c r="K73" s="1252">
        <v>80.5</v>
      </c>
      <c r="L73" s="1252">
        <v>70.8</v>
      </c>
      <c r="M73" s="1240">
        <v>67.099999999999994</v>
      </c>
      <c r="N73" s="1240">
        <v>38.799999999999997</v>
      </c>
      <c r="O73" s="1240">
        <v>31.1</v>
      </c>
      <c r="S73" s="245">
        <v>9.9</v>
      </c>
    </row>
    <row r="74" spans="2:30">
      <c r="B74" s="250"/>
      <c r="C74" s="246"/>
      <c r="D74" s="246"/>
      <c r="E74" s="246"/>
      <c r="F74" s="246"/>
      <c r="G74" s="1233"/>
      <c r="H74" s="1234"/>
      <c r="I74" s="1238"/>
      <c r="J74" s="1238"/>
      <c r="K74" s="1252"/>
      <c r="L74" s="1252"/>
      <c r="M74" s="1240"/>
      <c r="N74" s="1240"/>
      <c r="O74" s="1240"/>
    </row>
    <row r="75" spans="2:30">
      <c r="B75" s="250"/>
      <c r="C75" s="246"/>
      <c r="D75" s="246"/>
      <c r="E75" s="246"/>
      <c r="F75" s="246"/>
      <c r="G75" s="1233"/>
      <c r="H75" s="1234"/>
      <c r="I75" s="1241" t="s">
        <v>559</v>
      </c>
      <c r="J75" s="1241"/>
      <c r="K75" s="1250">
        <v>9.6</v>
      </c>
      <c r="L75" s="1250">
        <v>8.6</v>
      </c>
      <c r="M75" s="1250">
        <v>7.6</v>
      </c>
      <c r="N75" s="1250">
        <v>6.9</v>
      </c>
      <c r="O75" s="1250">
        <v>5.9</v>
      </c>
      <c r="U75" s="245">
        <v>81.2</v>
      </c>
      <c r="W75" s="245">
        <v>87.2</v>
      </c>
      <c r="Y75" s="245">
        <v>99.8</v>
      </c>
      <c r="AA75" s="245">
        <v>109.5</v>
      </c>
      <c r="AC75" s="245">
        <v>115.2</v>
      </c>
    </row>
    <row r="76" spans="2:30">
      <c r="B76" s="250"/>
      <c r="C76" s="246"/>
      <c r="D76" s="246"/>
      <c r="E76" s="246"/>
      <c r="F76" s="246"/>
      <c r="G76" s="1235"/>
      <c r="H76" s="1236"/>
      <c r="I76" s="1241"/>
      <c r="J76" s="1241"/>
      <c r="K76" s="1249"/>
      <c r="L76" s="1249"/>
      <c r="M76" s="1249"/>
      <c r="N76" s="1249"/>
      <c r="O76" s="1249"/>
    </row>
    <row r="77" spans="2:30">
      <c r="B77" s="250"/>
      <c r="C77" s="246"/>
      <c r="D77" s="246"/>
      <c r="E77" s="246"/>
      <c r="F77" s="246"/>
      <c r="G77" s="1242" t="s">
        <v>555</v>
      </c>
      <c r="H77" s="1243"/>
      <c r="I77" s="1241" t="s">
        <v>554</v>
      </c>
      <c r="J77" s="1241"/>
      <c r="K77" s="1252">
        <v>58.2</v>
      </c>
      <c r="L77" s="1252">
        <v>50.3</v>
      </c>
      <c r="M77" s="1240">
        <v>45.9</v>
      </c>
      <c r="N77" s="1240">
        <v>33.6</v>
      </c>
      <c r="O77" s="1240">
        <v>35.299999999999997</v>
      </c>
      <c r="R77" s="245">
        <v>12.3</v>
      </c>
      <c r="T77" s="245">
        <v>11.1</v>
      </c>
    </row>
    <row r="78" spans="2:30">
      <c r="B78" s="250"/>
      <c r="C78" s="246"/>
      <c r="D78" s="246"/>
      <c r="E78" s="246"/>
      <c r="F78" s="246"/>
      <c r="G78" s="1244"/>
      <c r="H78" s="1245"/>
      <c r="I78" s="1241"/>
      <c r="J78" s="1241"/>
      <c r="K78" s="1252"/>
      <c r="L78" s="1252"/>
      <c r="M78" s="1240"/>
      <c r="N78" s="1240"/>
      <c r="O78" s="1240"/>
    </row>
    <row r="79" spans="2:30">
      <c r="B79" s="250"/>
      <c r="C79" s="246"/>
      <c r="D79" s="246"/>
      <c r="E79" s="246"/>
      <c r="F79" s="246"/>
      <c r="G79" s="1244"/>
      <c r="H79" s="1245"/>
      <c r="I79" s="1253" t="s">
        <v>559</v>
      </c>
      <c r="J79" s="1251"/>
      <c r="K79" s="1254">
        <v>10.3</v>
      </c>
      <c r="L79" s="1254">
        <v>9.6</v>
      </c>
      <c r="M79" s="1254">
        <v>8.8000000000000007</v>
      </c>
      <c r="N79" s="1254">
        <v>7</v>
      </c>
      <c r="O79" s="1254">
        <v>6.9</v>
      </c>
      <c r="V79" s="245">
        <v>53.5</v>
      </c>
      <c r="X79" s="245">
        <v>48.2</v>
      </c>
      <c r="Z79" s="245">
        <v>34.200000000000003</v>
      </c>
      <c r="AB79" s="245">
        <v>30.3</v>
      </c>
      <c r="AD79" s="245">
        <v>28.9</v>
      </c>
    </row>
    <row r="80" spans="2:30">
      <c r="B80" s="250"/>
      <c r="C80" s="246"/>
      <c r="D80" s="246"/>
      <c r="E80" s="246"/>
      <c r="F80" s="246"/>
      <c r="G80" s="1246"/>
      <c r="H80" s="1247"/>
      <c r="I80" s="1251"/>
      <c r="J80" s="1251"/>
      <c r="K80" s="1254"/>
      <c r="L80" s="1254"/>
      <c r="M80" s="1254"/>
      <c r="N80" s="1254"/>
      <c r="O80" s="125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38507</v>
      </c>
      <c r="E3" s="118"/>
      <c r="F3" s="119">
        <v>50880</v>
      </c>
      <c r="G3" s="120"/>
      <c r="H3" s="121"/>
    </row>
    <row r="4" spans="1:8">
      <c r="A4" s="122"/>
      <c r="B4" s="123"/>
      <c r="C4" s="124"/>
      <c r="D4" s="125">
        <v>21096</v>
      </c>
      <c r="E4" s="126"/>
      <c r="F4" s="127">
        <v>26879</v>
      </c>
      <c r="G4" s="128"/>
      <c r="H4" s="129"/>
    </row>
    <row r="5" spans="1:8">
      <c r="A5" s="110" t="s">
        <v>514</v>
      </c>
      <c r="B5" s="115"/>
      <c r="C5" s="116"/>
      <c r="D5" s="117">
        <v>57601</v>
      </c>
      <c r="E5" s="118"/>
      <c r="F5" s="119">
        <v>63956</v>
      </c>
      <c r="G5" s="120"/>
      <c r="H5" s="121"/>
    </row>
    <row r="6" spans="1:8">
      <c r="A6" s="122"/>
      <c r="B6" s="123"/>
      <c r="C6" s="124"/>
      <c r="D6" s="125">
        <v>32125</v>
      </c>
      <c r="E6" s="126"/>
      <c r="F6" s="127">
        <v>29239</v>
      </c>
      <c r="G6" s="128"/>
      <c r="H6" s="129"/>
    </row>
    <row r="7" spans="1:8">
      <c r="A7" s="110" t="s">
        <v>515</v>
      </c>
      <c r="B7" s="115"/>
      <c r="C7" s="116"/>
      <c r="D7" s="117">
        <v>63032</v>
      </c>
      <c r="E7" s="118"/>
      <c r="F7" s="119">
        <v>66255</v>
      </c>
      <c r="G7" s="120"/>
      <c r="H7" s="121"/>
    </row>
    <row r="8" spans="1:8">
      <c r="A8" s="122"/>
      <c r="B8" s="123"/>
      <c r="C8" s="124"/>
      <c r="D8" s="125">
        <v>32963</v>
      </c>
      <c r="E8" s="126"/>
      <c r="F8" s="127">
        <v>31822</v>
      </c>
      <c r="G8" s="128"/>
      <c r="H8" s="129"/>
    </row>
    <row r="9" spans="1:8">
      <c r="A9" s="110" t="s">
        <v>516</v>
      </c>
      <c r="B9" s="115"/>
      <c r="C9" s="116"/>
      <c r="D9" s="117">
        <v>68839</v>
      </c>
      <c r="E9" s="118"/>
      <c r="F9" s="119">
        <v>47278</v>
      </c>
      <c r="G9" s="120"/>
      <c r="H9" s="121"/>
    </row>
    <row r="10" spans="1:8">
      <c r="A10" s="122"/>
      <c r="B10" s="123"/>
      <c r="C10" s="124"/>
      <c r="D10" s="125">
        <v>40722</v>
      </c>
      <c r="E10" s="126"/>
      <c r="F10" s="127">
        <v>24096</v>
      </c>
      <c r="G10" s="128"/>
      <c r="H10" s="129"/>
    </row>
    <row r="11" spans="1:8">
      <c r="A11" s="110" t="s">
        <v>517</v>
      </c>
      <c r="B11" s="115"/>
      <c r="C11" s="116"/>
      <c r="D11" s="117">
        <v>67010</v>
      </c>
      <c r="E11" s="118"/>
      <c r="F11" s="119">
        <v>44504</v>
      </c>
      <c r="G11" s="120"/>
      <c r="H11" s="121"/>
    </row>
    <row r="12" spans="1:8">
      <c r="A12" s="122"/>
      <c r="B12" s="123"/>
      <c r="C12" s="130"/>
      <c r="D12" s="125">
        <v>34940</v>
      </c>
      <c r="E12" s="126"/>
      <c r="F12" s="127">
        <v>25876</v>
      </c>
      <c r="G12" s="128"/>
      <c r="H12" s="129"/>
    </row>
    <row r="13" spans="1:8">
      <c r="A13" s="110"/>
      <c r="B13" s="115"/>
      <c r="C13" s="131"/>
      <c r="D13" s="132">
        <v>58998</v>
      </c>
      <c r="E13" s="133"/>
      <c r="F13" s="134">
        <v>54575</v>
      </c>
      <c r="G13" s="135"/>
      <c r="H13" s="121"/>
    </row>
    <row r="14" spans="1:8">
      <c r="A14" s="122"/>
      <c r="B14" s="123"/>
      <c r="C14" s="124"/>
      <c r="D14" s="125">
        <v>32369</v>
      </c>
      <c r="E14" s="126"/>
      <c r="F14" s="127">
        <v>27582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4.42</v>
      </c>
      <c r="C19" s="136">
        <f>ROUND(VALUE(SUBSTITUTE(実質収支比率等に係る経年分析!G$48,"▲","-")),2)</f>
        <v>5.3</v>
      </c>
      <c r="D19" s="136">
        <f>ROUND(VALUE(SUBSTITUTE(実質収支比率等に係る経年分析!H$48,"▲","-")),2)</f>
        <v>4.22</v>
      </c>
      <c r="E19" s="136">
        <f>ROUND(VALUE(SUBSTITUTE(実質収支比率等に係る経年分析!I$48,"▲","-")),2)</f>
        <v>5.4</v>
      </c>
      <c r="F19" s="136">
        <f>ROUND(VALUE(SUBSTITUTE(実質収支比率等に係る経年分析!J$48,"▲","-")),2)</f>
        <v>5.31</v>
      </c>
    </row>
    <row r="20" spans="1:11">
      <c r="A20" s="136" t="s">
        <v>44</v>
      </c>
      <c r="B20" s="136">
        <f>ROUND(VALUE(SUBSTITUTE(実質収支比率等に係る経年分析!F$47,"▲","-")),2)</f>
        <v>9.26</v>
      </c>
      <c r="C20" s="136">
        <f>ROUND(VALUE(SUBSTITUTE(実質収支比率等に係る経年分析!G$47,"▲","-")),2)</f>
        <v>11.43</v>
      </c>
      <c r="D20" s="136">
        <f>ROUND(VALUE(SUBSTITUTE(実質収支比率等に係る経年分析!H$47,"▲","-")),2)</f>
        <v>11.63</v>
      </c>
      <c r="E20" s="136">
        <f>ROUND(VALUE(SUBSTITUTE(実質収支比率等に係る経年分析!I$47,"▲","-")),2)</f>
        <v>13.5</v>
      </c>
      <c r="F20" s="136">
        <f>ROUND(VALUE(SUBSTITUTE(実質収支比率等に係る経年分析!J$47,"▲","-")),2)</f>
        <v>13.4</v>
      </c>
    </row>
    <row r="21" spans="1:11">
      <c r="A21" s="136" t="s">
        <v>45</v>
      </c>
      <c r="B21" s="136">
        <f>IF(ISNUMBER(VALUE(SUBSTITUTE(実質収支比率等に係る経年分析!F$49,"▲","-"))),ROUND(VALUE(SUBSTITUTE(実質収支比率等に係る経年分析!F$49,"▲","-")),2),NA())</f>
        <v>2.94</v>
      </c>
      <c r="C21" s="136">
        <f>IF(ISNUMBER(VALUE(SUBSTITUTE(実質収支比率等に係る経年分析!G$49,"▲","-"))),ROUND(VALUE(SUBSTITUTE(実質収支比率等に係る経年分析!G$49,"▲","-")),2),NA())</f>
        <v>1.82</v>
      </c>
      <c r="D21" s="136">
        <f>IF(ISNUMBER(VALUE(SUBSTITUTE(実質収支比率等に係る経年分析!H$49,"▲","-"))),ROUND(VALUE(SUBSTITUTE(実質収支比率等に係る経年分析!H$49,"▲","-")),2),NA())</f>
        <v>-2.5099999999999998</v>
      </c>
      <c r="E21" s="136">
        <f>IF(ISNUMBER(VALUE(SUBSTITUTE(実質収支比率等に係る経年分析!I$49,"▲","-"))),ROUND(VALUE(SUBSTITUTE(実質収支比率等に係る経年分析!I$49,"▲","-")),2),NA())</f>
        <v>1.9</v>
      </c>
      <c r="F21" s="136">
        <f>IF(ISNUMBER(VALUE(SUBSTITUTE(実質収支比率等に係る経年分析!J$49,"▲","-"))),ROUND(VALUE(SUBSTITUTE(実質収支比率等に係る経年分析!J$49,"▲","-")),2),NA())</f>
        <v>-1.96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土地取得事業特別会計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1.1200000000000001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1.1000000000000001</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4.0599999999999996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5.3</v>
      </c>
    </row>
    <row r="34" spans="1:16">
      <c r="A34" s="137" t="str">
        <f>IF(連結実質赤字比率に係る赤字・黒字の構成分析!C$36="",NA(),連結実質赤字比率に係る赤字・黒字の構成分析!C$36)</f>
        <v>恵庭市水道事業会計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12.29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12.74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5.61</v>
      </c>
    </row>
    <row r="35" spans="1:16">
      <c r="A35" s="137" t="str">
        <f>IF(連結実質赤字比率に係る赤字・黒字の構成分析!C$35="",NA(),連結実質赤字比率に係る赤字・黒字の構成分析!C$35)</f>
        <v>恵庭市下水道事業会計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11.52</v>
      </c>
    </row>
    <row r="36" spans="1:16">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1.17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1.69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2.66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2.5499999999999998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2.19</v>
      </c>
      <c r="K36" s="137" t="e">
        <f>IF(ROUND(VALUE(SUBSTITUTE(連結実質赤字比率に係る赤字・黒字の構成分析!J$34,"▲", "-")), 2) &gt;= 0, ABS(ROUND(VALUE(SUBSTITUTE(連結実質赤字比率に係る赤字・黒字の構成分析!J$34,"▲", "-")), 2)), NA())</f>
        <v>#N/A</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2635</v>
      </c>
      <c r="E42" s="138"/>
      <c r="F42" s="138"/>
      <c r="G42" s="138">
        <f>'実質公債費比率（分子）の構造'!L$52</f>
        <v>2569</v>
      </c>
      <c r="H42" s="138"/>
      <c r="I42" s="138"/>
      <c r="J42" s="138">
        <f>'実質公債費比率（分子）の構造'!M$52</f>
        <v>2680</v>
      </c>
      <c r="K42" s="138"/>
      <c r="L42" s="138"/>
      <c r="M42" s="138">
        <f>'実質公債費比率（分子）の構造'!N$52</f>
        <v>2506</v>
      </c>
      <c r="N42" s="138"/>
      <c r="O42" s="138"/>
      <c r="P42" s="138">
        <f>'実質公債費比率（分子）の構造'!O$52</f>
        <v>2495</v>
      </c>
    </row>
    <row r="43" spans="1:16">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123</v>
      </c>
      <c r="C44" s="138"/>
      <c r="D44" s="138"/>
      <c r="E44" s="138">
        <f>'実質公債費比率（分子）の構造'!L$50</f>
        <v>65</v>
      </c>
      <c r="F44" s="138"/>
      <c r="G44" s="138"/>
      <c r="H44" s="138">
        <f>'実質公債費比率（分子）の構造'!M$50</f>
        <v>46</v>
      </c>
      <c r="I44" s="138"/>
      <c r="J44" s="138"/>
      <c r="K44" s="138">
        <f>'実質公債費比率（分子）の構造'!N$50</f>
        <v>31</v>
      </c>
      <c r="L44" s="138"/>
      <c r="M44" s="138"/>
      <c r="N44" s="138">
        <f>'実質公債費比率（分子）の構造'!O$50</f>
        <v>24</v>
      </c>
      <c r="O44" s="138"/>
      <c r="P44" s="138"/>
    </row>
    <row r="45" spans="1:16">
      <c r="A45" s="138" t="s">
        <v>55</v>
      </c>
      <c r="B45" s="138">
        <f>'実質公債費比率（分子）の構造'!K$49</f>
        <v>0</v>
      </c>
      <c r="C45" s="138"/>
      <c r="D45" s="138"/>
      <c r="E45" s="138">
        <f>'実質公債費比率（分子）の構造'!L$49</f>
        <v>0</v>
      </c>
      <c r="F45" s="138"/>
      <c r="G45" s="138"/>
      <c r="H45" s="138" t="str">
        <f>'実質公債費比率（分子）の構造'!M$49</f>
        <v>-</v>
      </c>
      <c r="I45" s="138"/>
      <c r="J45" s="138"/>
      <c r="K45" s="138">
        <f>'実質公債費比率（分子）の構造'!N$49</f>
        <v>29</v>
      </c>
      <c r="L45" s="138"/>
      <c r="M45" s="138"/>
      <c r="N45" s="138">
        <f>'実質公債費比率（分子）の構造'!O$49</f>
        <v>1</v>
      </c>
      <c r="O45" s="138"/>
      <c r="P45" s="138"/>
    </row>
    <row r="46" spans="1:16">
      <c r="A46" s="138" t="s">
        <v>56</v>
      </c>
      <c r="B46" s="138">
        <f>'実質公債費比率（分子）の構造'!K$48</f>
        <v>924</v>
      </c>
      <c r="C46" s="138"/>
      <c r="D46" s="138"/>
      <c r="E46" s="138">
        <f>'実質公債費比率（分子）の構造'!L$48</f>
        <v>867</v>
      </c>
      <c r="F46" s="138"/>
      <c r="G46" s="138"/>
      <c r="H46" s="138">
        <f>'実質公債費比率（分子）の構造'!M$48</f>
        <v>859</v>
      </c>
      <c r="I46" s="138"/>
      <c r="J46" s="138"/>
      <c r="K46" s="138">
        <f>'実質公債費比率（分子）の構造'!N$48</f>
        <v>821</v>
      </c>
      <c r="L46" s="138"/>
      <c r="M46" s="138"/>
      <c r="N46" s="138">
        <f>'実質公債費比率（分子）の構造'!O$48</f>
        <v>832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2640</v>
      </c>
      <c r="C49" s="138"/>
      <c r="D49" s="138"/>
      <c r="E49" s="138">
        <f>'実質公債費比率（分子）の構造'!L$45</f>
        <v>2632</v>
      </c>
      <c r="F49" s="138"/>
      <c r="G49" s="138"/>
      <c r="H49" s="138">
        <f>'実質公債費比率（分子）の構造'!M$45</f>
        <v>2575</v>
      </c>
      <c r="I49" s="138"/>
      <c r="J49" s="138"/>
      <c r="K49" s="138">
        <f>'実質公債費比率（分子）の構造'!N$45</f>
        <v>2447</v>
      </c>
      <c r="L49" s="138"/>
      <c r="M49" s="138"/>
      <c r="N49" s="138">
        <f>'実質公債費比率（分子）の構造'!O$45</f>
        <v>2315</v>
      </c>
      <c r="O49" s="138"/>
      <c r="P49" s="138"/>
    </row>
    <row r="50" spans="1:16">
      <c r="A50" s="138" t="s">
        <v>60</v>
      </c>
      <c r="B50" s="138" t="e">
        <f>NA()</f>
        <v>#N/A</v>
      </c>
      <c r="C50" s="138">
        <f>IF(ISNUMBER('実質公債費比率（分子）の構造'!K$53),'実質公債費比率（分子）の構造'!K$53,NA())</f>
        <v>1052</v>
      </c>
      <c r="D50" s="138" t="e">
        <f>NA()</f>
        <v>#N/A</v>
      </c>
      <c r="E50" s="138" t="e">
        <f>NA()</f>
        <v>#N/A</v>
      </c>
      <c r="F50" s="138">
        <f>IF(ISNUMBER('実質公債費比率（分子）の構造'!L$53),'実質公債費比率（分子）の構造'!L$53,NA())</f>
        <v>995</v>
      </c>
      <c r="G50" s="138" t="e">
        <f>NA()</f>
        <v>#N/A</v>
      </c>
      <c r="H50" s="138" t="e">
        <f>NA()</f>
        <v>#N/A</v>
      </c>
      <c r="I50" s="138">
        <f>IF(ISNUMBER('実質公債費比率（分子）の構造'!M$53),'実質公債費比率（分子）の構造'!M$53,NA())</f>
        <v>800</v>
      </c>
      <c r="J50" s="138" t="e">
        <f>NA()</f>
        <v>#N/A</v>
      </c>
      <c r="K50" s="138" t="e">
        <f>NA()</f>
        <v>#N/A</v>
      </c>
      <c r="L50" s="138">
        <f>IF(ISNUMBER('実質公債費比率（分子）の構造'!N$53),'実質公債費比率（分子）の構造'!N$53,NA())</f>
        <v>822</v>
      </c>
      <c r="M50" s="138" t="e">
        <f>NA()</f>
        <v>#N/A</v>
      </c>
      <c r="N50" s="138" t="e">
        <f>NA()</f>
        <v>#N/A</v>
      </c>
      <c r="O50" s="138">
        <f>IF(ISNUMBER('実質公債費比率（分子）の構造'!O$53),'実質公債費比率（分子）の構造'!O$53,NA())</f>
        <v>677</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21595</v>
      </c>
      <c r="E56" s="137"/>
      <c r="F56" s="137"/>
      <c r="G56" s="137">
        <f>'将来負担比率（分子）の構造'!J$52</f>
        <v>21773</v>
      </c>
      <c r="H56" s="137"/>
      <c r="I56" s="137"/>
      <c r="J56" s="137">
        <f>'将来負担比率（分子）の構造'!K$52</f>
        <v>21963</v>
      </c>
      <c r="K56" s="137"/>
      <c r="L56" s="137"/>
      <c r="M56" s="137">
        <f>'将来負担比率（分子）の構造'!L$52</f>
        <v>22133</v>
      </c>
      <c r="N56" s="137"/>
      <c r="O56" s="137"/>
      <c r="P56" s="137">
        <f>'将来負担比率（分子）の構造'!M$52</f>
        <v>21989</v>
      </c>
    </row>
    <row r="57" spans="1:16">
      <c r="A57" s="137" t="s">
        <v>36</v>
      </c>
      <c r="B57" s="137"/>
      <c r="C57" s="137"/>
      <c r="D57" s="137">
        <f>'将来負担比率（分子）の構造'!I$51</f>
        <v>7883</v>
      </c>
      <c r="E57" s="137"/>
      <c r="F57" s="137"/>
      <c r="G57" s="137">
        <f>'将来負担比率（分子）の構造'!J$51</f>
        <v>7231</v>
      </c>
      <c r="H57" s="137"/>
      <c r="I57" s="137"/>
      <c r="J57" s="137">
        <f>'将来負担比率（分子）の構造'!K$51</f>
        <v>6838</v>
      </c>
      <c r="K57" s="137"/>
      <c r="L57" s="137"/>
      <c r="M57" s="137">
        <f>'将来負担比率（分子）の構造'!L$51</f>
        <v>6971</v>
      </c>
      <c r="N57" s="137"/>
      <c r="O57" s="137"/>
      <c r="P57" s="137">
        <f>'将来負担比率（分子）の構造'!M$51</f>
        <v>6951</v>
      </c>
    </row>
    <row r="58" spans="1:16">
      <c r="A58" s="137" t="s">
        <v>35</v>
      </c>
      <c r="B58" s="137"/>
      <c r="C58" s="137"/>
      <c r="D58" s="137">
        <f>'将来負担比率（分子）の構造'!I$50</f>
        <v>3025</v>
      </c>
      <c r="E58" s="137"/>
      <c r="F58" s="137"/>
      <c r="G58" s="137">
        <f>'将来負担比率（分子）の構造'!J$50</f>
        <v>3417</v>
      </c>
      <c r="H58" s="137"/>
      <c r="I58" s="137"/>
      <c r="J58" s="137">
        <f>'将来負担比率（分子）の構造'!K$50</f>
        <v>3474</v>
      </c>
      <c r="K58" s="137"/>
      <c r="L58" s="137"/>
      <c r="M58" s="137">
        <f>'将来負担比率（分子）の構造'!L$50</f>
        <v>3723</v>
      </c>
      <c r="N58" s="137"/>
      <c r="O58" s="137"/>
      <c r="P58" s="137">
        <f>'将来負担比率（分子）の構造'!M$50</f>
        <v>4389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1657</v>
      </c>
      <c r="C61" s="137"/>
      <c r="D61" s="137"/>
      <c r="E61" s="137">
        <f>'将来負担比率（分子）の構造'!J$46</f>
        <v>1597</v>
      </c>
      <c r="F61" s="137"/>
      <c r="G61" s="137"/>
      <c r="H61" s="137">
        <f>'将来負担比率（分子）の構造'!K$46</f>
        <v>1291</v>
      </c>
      <c r="I61" s="137"/>
      <c r="J61" s="137"/>
      <c r="K61" s="137">
        <f>'将来負担比率（分子）の構造'!L$46</f>
        <v>3</v>
      </c>
      <c r="L61" s="137"/>
      <c r="M61" s="137"/>
      <c r="N61" s="137" t="str">
        <f>'将来負担比率（分子）の構造'!M$46</f>
        <v>-</v>
      </c>
      <c r="O61" s="137"/>
      <c r="P61" s="137"/>
    </row>
    <row r="62" spans="1:16">
      <c r="A62" s="137" t="s">
        <v>29</v>
      </c>
      <c r="B62" s="137">
        <f>'将来負担比率（分子）の構造'!I$45</f>
        <v>3426</v>
      </c>
      <c r="C62" s="137"/>
      <c r="D62" s="137"/>
      <c r="E62" s="137">
        <f>'将来負担比率（分子）の構造'!J$45</f>
        <v>3027</v>
      </c>
      <c r="F62" s="137"/>
      <c r="G62" s="137"/>
      <c r="H62" s="137">
        <f>'将来負担比率（分子）の構造'!K$45</f>
        <v>2951</v>
      </c>
      <c r="I62" s="137"/>
      <c r="J62" s="137"/>
      <c r="K62" s="137">
        <f>'将来負担比率（分子）の構造'!L$45</f>
        <v>2391</v>
      </c>
      <c r="L62" s="137"/>
      <c r="M62" s="137"/>
      <c r="N62" s="137">
        <f>'将来負担比率（分子）の構造'!M$45</f>
        <v>2279</v>
      </c>
      <c r="O62" s="137"/>
      <c r="P62" s="137"/>
    </row>
    <row r="63" spans="1:16">
      <c r="A63" s="137" t="s">
        <v>28</v>
      </c>
      <c r="B63" s="137">
        <f>'将来負担比率（分子）の構造'!I$44</f>
        <v>0</v>
      </c>
      <c r="C63" s="137"/>
      <c r="D63" s="137"/>
      <c r="E63" s="137">
        <f>'将来負担比率（分子）の構造'!J$44</f>
        <v>0</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11272</v>
      </c>
      <c r="C64" s="137"/>
      <c r="D64" s="137"/>
      <c r="E64" s="137">
        <f>'将来負担比率（分子）の構造'!J$43</f>
        <v>10685</v>
      </c>
      <c r="F64" s="137"/>
      <c r="G64" s="137"/>
      <c r="H64" s="137">
        <f>'将来負担比率（分子）の構造'!K$43</f>
        <v>10178</v>
      </c>
      <c r="I64" s="137"/>
      <c r="J64" s="137"/>
      <c r="K64" s="137">
        <f>'将来負担比率（分子）の構造'!L$43</f>
        <v>9342</v>
      </c>
      <c r="L64" s="137"/>
      <c r="M64" s="137"/>
      <c r="N64" s="137">
        <f>'将来負担比率（分子）の構造'!M$43</f>
        <v>8883</v>
      </c>
      <c r="O64" s="137"/>
      <c r="P64" s="137"/>
    </row>
    <row r="65" spans="1:16">
      <c r="A65" s="137" t="s">
        <v>26</v>
      </c>
      <c r="B65" s="137">
        <f>'将来負担比率（分子）の構造'!I$42</f>
        <v>300</v>
      </c>
      <c r="C65" s="137"/>
      <c r="D65" s="137"/>
      <c r="E65" s="137">
        <f>'将来負担比率（分子）の構造'!J$42</f>
        <v>153</v>
      </c>
      <c r="F65" s="137"/>
      <c r="G65" s="137"/>
      <c r="H65" s="137">
        <f>'将来負担比率（分子）の構造'!K$42</f>
        <v>115</v>
      </c>
      <c r="I65" s="137"/>
      <c r="J65" s="137"/>
      <c r="K65" s="137">
        <f>'将来負担比率（分子）の構造'!L$42</f>
        <v>89</v>
      </c>
      <c r="L65" s="137"/>
      <c r="M65" s="137"/>
      <c r="N65" s="137">
        <f>'将来負担比率（分子）の構造'!M$42</f>
        <v>70</v>
      </c>
      <c r="O65" s="137"/>
      <c r="P65" s="137"/>
    </row>
    <row r="66" spans="1:16">
      <c r="A66" s="137" t="s">
        <v>25</v>
      </c>
      <c r="B66" s="137">
        <f>'将来負担比率（分子）の構造'!I$41</f>
        <v>25787</v>
      </c>
      <c r="C66" s="137"/>
      <c r="D66" s="137"/>
      <c r="E66" s="137">
        <f>'将来負担比率（分子）の構造'!J$41</f>
        <v>25801</v>
      </c>
      <c r="F66" s="137"/>
      <c r="G66" s="137"/>
      <c r="H66" s="137">
        <f>'将来負担比率（分子）の構造'!K$41</f>
        <v>26070</v>
      </c>
      <c r="I66" s="137"/>
      <c r="J66" s="137"/>
      <c r="K66" s="137">
        <f>'将来負担比率（分子）の構造'!L$41</f>
        <v>26043</v>
      </c>
      <c r="L66" s="137"/>
      <c r="M66" s="137"/>
      <c r="N66" s="137">
        <f>'将来負担比率（分子）の構造'!M$41</f>
        <v>26227</v>
      </c>
      <c r="O66" s="137"/>
      <c r="P66" s="137"/>
    </row>
    <row r="67" spans="1:16">
      <c r="A67" s="137" t="s">
        <v>64</v>
      </c>
      <c r="B67" s="137" t="e">
        <f>NA()</f>
        <v>#N/A</v>
      </c>
      <c r="C67" s="137">
        <f>IF(ISNUMBER('将来負担比率（分子）の構造'!I$53), IF('将来負担比率（分子）の構造'!I$53 &lt; 0, 0, '将来負担比率（分子）の構造'!I$53), NA())</f>
        <v>9939</v>
      </c>
      <c r="D67" s="137" t="e">
        <f>NA()</f>
        <v>#N/A</v>
      </c>
      <c r="E67" s="137" t="e">
        <f>NA()</f>
        <v>#N/A</v>
      </c>
      <c r="F67" s="137">
        <f>IF(ISNUMBER('将来負担比率（分子）の構造'!J$53), IF('将来負担比率（分子）の構造'!J$53 &lt; 0, 0, '将来負担比率（分子）の構造'!J$53), NA())</f>
        <v>8843</v>
      </c>
      <c r="G67" s="137" t="e">
        <f>NA()</f>
        <v>#N/A</v>
      </c>
      <c r="H67" s="137" t="e">
        <f>NA()</f>
        <v>#N/A</v>
      </c>
      <c r="I67" s="137">
        <f>IF(ISNUMBER('将来負担比率（分子）の構造'!K$53), IF('将来負担比率（分子）の構造'!K$53 &lt; 0, 0, '将来負担比率（分子）の構造'!K$53), NA())</f>
        <v>8330</v>
      </c>
      <c r="J67" s="137" t="e">
        <f>NA()</f>
        <v>#N/A</v>
      </c>
      <c r="K67" s="137" t="e">
        <f>NA()</f>
        <v>#N/A</v>
      </c>
      <c r="L67" s="137">
        <f>IF(ISNUMBER('将来負担比率（分子）の構造'!L$53), IF('将来負担比率（分子）の構造'!L$53 &lt; 0, 0, '将来負担比率（分子）の構造'!L$53), NA())</f>
        <v>5041</v>
      </c>
      <c r="M67" s="137" t="e">
        <f>NA()</f>
        <v>#N/A</v>
      </c>
      <c r="N67" s="137" t="e">
        <f>NA()</f>
        <v>#N/A</v>
      </c>
      <c r="O67" s="137">
        <f>IF(ISNUMBER('将来負担比率（分子）の構造'!M$53), IF('将来負担比率（分子）の構造'!M$53 &lt; 0, 0, '将来負担比率（分子）の構造'!M$53), NA())</f>
        <v>4131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7882985</v>
      </c>
      <c r="S5" s="615"/>
      <c r="T5" s="615"/>
      <c r="U5" s="615"/>
      <c r="V5" s="615"/>
      <c r="W5" s="615"/>
      <c r="X5" s="615"/>
      <c r="Y5" s="616"/>
      <c r="Z5" s="617">
        <v>28.1</v>
      </c>
      <c r="AA5" s="617"/>
      <c r="AB5" s="617"/>
      <c r="AC5" s="617"/>
      <c r="AD5" s="618">
        <v>7307114</v>
      </c>
      <c r="AE5" s="618"/>
      <c r="AF5" s="618"/>
      <c r="AG5" s="618"/>
      <c r="AH5" s="618"/>
      <c r="AI5" s="618"/>
      <c r="AJ5" s="618"/>
      <c r="AK5" s="618"/>
      <c r="AL5" s="619">
        <v>50</v>
      </c>
      <c r="AM5" s="620"/>
      <c r="AN5" s="620"/>
      <c r="AO5" s="621"/>
      <c r="AP5" s="611" t="s">
        <v>208</v>
      </c>
      <c r="AQ5" s="612"/>
      <c r="AR5" s="612"/>
      <c r="AS5" s="612"/>
      <c r="AT5" s="612"/>
      <c r="AU5" s="612"/>
      <c r="AV5" s="612"/>
      <c r="AW5" s="612"/>
      <c r="AX5" s="612"/>
      <c r="AY5" s="612"/>
      <c r="AZ5" s="612"/>
      <c r="BA5" s="612"/>
      <c r="BB5" s="612"/>
      <c r="BC5" s="612"/>
      <c r="BD5" s="612"/>
      <c r="BE5" s="612"/>
      <c r="BF5" s="613"/>
      <c r="BG5" s="625">
        <v>7296407</v>
      </c>
      <c r="BH5" s="626"/>
      <c r="BI5" s="626"/>
      <c r="BJ5" s="626"/>
      <c r="BK5" s="626"/>
      <c r="BL5" s="626"/>
      <c r="BM5" s="626"/>
      <c r="BN5" s="627"/>
      <c r="BO5" s="628">
        <v>92.6</v>
      </c>
      <c r="BP5" s="628"/>
      <c r="BQ5" s="628"/>
      <c r="BR5" s="628"/>
      <c r="BS5" s="629">
        <v>94619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258492</v>
      </c>
      <c r="S6" s="626"/>
      <c r="T6" s="626"/>
      <c r="U6" s="626"/>
      <c r="V6" s="626"/>
      <c r="W6" s="626"/>
      <c r="X6" s="626"/>
      <c r="Y6" s="627"/>
      <c r="Z6" s="628">
        <v>0.9</v>
      </c>
      <c r="AA6" s="628"/>
      <c r="AB6" s="628"/>
      <c r="AC6" s="628"/>
      <c r="AD6" s="629">
        <v>258492</v>
      </c>
      <c r="AE6" s="629"/>
      <c r="AF6" s="629"/>
      <c r="AG6" s="629"/>
      <c r="AH6" s="629"/>
      <c r="AI6" s="629"/>
      <c r="AJ6" s="629"/>
      <c r="AK6" s="629"/>
      <c r="AL6" s="630">
        <v>1.8</v>
      </c>
      <c r="AM6" s="631"/>
      <c r="AN6" s="631"/>
      <c r="AO6" s="632"/>
      <c r="AP6" s="622" t="s">
        <v>213</v>
      </c>
      <c r="AQ6" s="623"/>
      <c r="AR6" s="623"/>
      <c r="AS6" s="623"/>
      <c r="AT6" s="623"/>
      <c r="AU6" s="623"/>
      <c r="AV6" s="623"/>
      <c r="AW6" s="623"/>
      <c r="AX6" s="623"/>
      <c r="AY6" s="623"/>
      <c r="AZ6" s="623"/>
      <c r="BA6" s="623"/>
      <c r="BB6" s="623"/>
      <c r="BC6" s="623"/>
      <c r="BD6" s="623"/>
      <c r="BE6" s="623"/>
      <c r="BF6" s="624"/>
      <c r="BG6" s="625">
        <v>7296407</v>
      </c>
      <c r="BH6" s="626"/>
      <c r="BI6" s="626"/>
      <c r="BJ6" s="626"/>
      <c r="BK6" s="626"/>
      <c r="BL6" s="626"/>
      <c r="BM6" s="626"/>
      <c r="BN6" s="627"/>
      <c r="BO6" s="628">
        <v>92.6</v>
      </c>
      <c r="BP6" s="628"/>
      <c r="BQ6" s="628"/>
      <c r="BR6" s="628"/>
      <c r="BS6" s="629">
        <v>94619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221755</v>
      </c>
      <c r="CS6" s="626"/>
      <c r="CT6" s="626"/>
      <c r="CU6" s="626"/>
      <c r="CV6" s="626"/>
      <c r="CW6" s="626"/>
      <c r="CX6" s="626"/>
      <c r="CY6" s="627"/>
      <c r="CZ6" s="628">
        <v>0.8</v>
      </c>
      <c r="DA6" s="628"/>
      <c r="DB6" s="628"/>
      <c r="DC6" s="628"/>
      <c r="DD6" s="634" t="s">
        <v>215</v>
      </c>
      <c r="DE6" s="626"/>
      <c r="DF6" s="626"/>
      <c r="DG6" s="626"/>
      <c r="DH6" s="626"/>
      <c r="DI6" s="626"/>
      <c r="DJ6" s="626"/>
      <c r="DK6" s="626"/>
      <c r="DL6" s="626"/>
      <c r="DM6" s="626"/>
      <c r="DN6" s="626"/>
      <c r="DO6" s="626"/>
      <c r="DP6" s="627"/>
      <c r="DQ6" s="634">
        <v>221755</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7760</v>
      </c>
      <c r="S7" s="626"/>
      <c r="T7" s="626"/>
      <c r="U7" s="626"/>
      <c r="V7" s="626"/>
      <c r="W7" s="626"/>
      <c r="X7" s="626"/>
      <c r="Y7" s="627"/>
      <c r="Z7" s="628">
        <v>0</v>
      </c>
      <c r="AA7" s="628"/>
      <c r="AB7" s="628"/>
      <c r="AC7" s="628"/>
      <c r="AD7" s="629">
        <v>7760</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3469564</v>
      </c>
      <c r="BH7" s="626"/>
      <c r="BI7" s="626"/>
      <c r="BJ7" s="626"/>
      <c r="BK7" s="626"/>
      <c r="BL7" s="626"/>
      <c r="BM7" s="626"/>
      <c r="BN7" s="627"/>
      <c r="BO7" s="628">
        <v>44</v>
      </c>
      <c r="BP7" s="628"/>
      <c r="BQ7" s="628"/>
      <c r="BR7" s="628"/>
      <c r="BS7" s="629">
        <v>94619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3330136</v>
      </c>
      <c r="CS7" s="626"/>
      <c r="CT7" s="626"/>
      <c r="CU7" s="626"/>
      <c r="CV7" s="626"/>
      <c r="CW7" s="626"/>
      <c r="CX7" s="626"/>
      <c r="CY7" s="627"/>
      <c r="CZ7" s="628">
        <v>12.2</v>
      </c>
      <c r="DA7" s="628"/>
      <c r="DB7" s="628"/>
      <c r="DC7" s="628"/>
      <c r="DD7" s="634">
        <v>553141</v>
      </c>
      <c r="DE7" s="626"/>
      <c r="DF7" s="626"/>
      <c r="DG7" s="626"/>
      <c r="DH7" s="626"/>
      <c r="DI7" s="626"/>
      <c r="DJ7" s="626"/>
      <c r="DK7" s="626"/>
      <c r="DL7" s="626"/>
      <c r="DM7" s="626"/>
      <c r="DN7" s="626"/>
      <c r="DO7" s="626"/>
      <c r="DP7" s="627"/>
      <c r="DQ7" s="634">
        <v>2844697</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14408</v>
      </c>
      <c r="S8" s="626"/>
      <c r="T8" s="626"/>
      <c r="U8" s="626"/>
      <c r="V8" s="626"/>
      <c r="W8" s="626"/>
      <c r="X8" s="626"/>
      <c r="Y8" s="627"/>
      <c r="Z8" s="628">
        <v>0.1</v>
      </c>
      <c r="AA8" s="628"/>
      <c r="AB8" s="628"/>
      <c r="AC8" s="628"/>
      <c r="AD8" s="629">
        <v>14408</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112218</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9176614</v>
      </c>
      <c r="CS8" s="626"/>
      <c r="CT8" s="626"/>
      <c r="CU8" s="626"/>
      <c r="CV8" s="626"/>
      <c r="CW8" s="626"/>
      <c r="CX8" s="626"/>
      <c r="CY8" s="627"/>
      <c r="CZ8" s="628">
        <v>33.700000000000003</v>
      </c>
      <c r="DA8" s="628"/>
      <c r="DB8" s="628"/>
      <c r="DC8" s="628"/>
      <c r="DD8" s="634">
        <v>41810</v>
      </c>
      <c r="DE8" s="626"/>
      <c r="DF8" s="626"/>
      <c r="DG8" s="626"/>
      <c r="DH8" s="626"/>
      <c r="DI8" s="626"/>
      <c r="DJ8" s="626"/>
      <c r="DK8" s="626"/>
      <c r="DL8" s="626"/>
      <c r="DM8" s="626"/>
      <c r="DN8" s="626"/>
      <c r="DO8" s="626"/>
      <c r="DP8" s="627"/>
      <c r="DQ8" s="634">
        <v>4321485</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8682</v>
      </c>
      <c r="S9" s="626"/>
      <c r="T9" s="626"/>
      <c r="U9" s="626"/>
      <c r="V9" s="626"/>
      <c r="W9" s="626"/>
      <c r="X9" s="626"/>
      <c r="Y9" s="627"/>
      <c r="Z9" s="628">
        <v>0</v>
      </c>
      <c r="AA9" s="628"/>
      <c r="AB9" s="628"/>
      <c r="AC9" s="628"/>
      <c r="AD9" s="629">
        <v>8682</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2847192</v>
      </c>
      <c r="BH9" s="626"/>
      <c r="BI9" s="626"/>
      <c r="BJ9" s="626"/>
      <c r="BK9" s="626"/>
      <c r="BL9" s="626"/>
      <c r="BM9" s="626"/>
      <c r="BN9" s="627"/>
      <c r="BO9" s="628">
        <v>36.1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2861453</v>
      </c>
      <c r="CS9" s="626"/>
      <c r="CT9" s="626"/>
      <c r="CU9" s="626"/>
      <c r="CV9" s="626"/>
      <c r="CW9" s="626"/>
      <c r="CX9" s="626"/>
      <c r="CY9" s="627"/>
      <c r="CZ9" s="628">
        <v>10.5</v>
      </c>
      <c r="DA9" s="628"/>
      <c r="DB9" s="628"/>
      <c r="DC9" s="628"/>
      <c r="DD9" s="634">
        <v>1352020</v>
      </c>
      <c r="DE9" s="626"/>
      <c r="DF9" s="626"/>
      <c r="DG9" s="626"/>
      <c r="DH9" s="626"/>
      <c r="DI9" s="626"/>
      <c r="DJ9" s="626"/>
      <c r="DK9" s="626"/>
      <c r="DL9" s="626"/>
      <c r="DM9" s="626"/>
      <c r="DN9" s="626"/>
      <c r="DO9" s="626"/>
      <c r="DP9" s="627"/>
      <c r="DQ9" s="634">
        <v>1188781</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1206816</v>
      </c>
      <c r="S10" s="626"/>
      <c r="T10" s="626"/>
      <c r="U10" s="626"/>
      <c r="V10" s="626"/>
      <c r="W10" s="626"/>
      <c r="X10" s="626"/>
      <c r="Y10" s="627"/>
      <c r="Z10" s="628">
        <v>4.3</v>
      </c>
      <c r="AA10" s="628"/>
      <c r="AB10" s="628"/>
      <c r="AC10" s="628"/>
      <c r="AD10" s="629">
        <v>1206816</v>
      </c>
      <c r="AE10" s="629"/>
      <c r="AF10" s="629"/>
      <c r="AG10" s="629"/>
      <c r="AH10" s="629"/>
      <c r="AI10" s="629"/>
      <c r="AJ10" s="629"/>
      <c r="AK10" s="629"/>
      <c r="AL10" s="630">
        <v>8.3000000000000007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199074</v>
      </c>
      <c r="BH10" s="626"/>
      <c r="BI10" s="626"/>
      <c r="BJ10" s="626"/>
      <c r="BK10" s="626"/>
      <c r="BL10" s="626"/>
      <c r="BM10" s="626"/>
      <c r="BN10" s="627"/>
      <c r="BO10" s="628">
        <v>2.5</v>
      </c>
      <c r="BP10" s="628"/>
      <c r="BQ10" s="628"/>
      <c r="BR10" s="628"/>
      <c r="BS10" s="634">
        <v>33005</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26124</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26124</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67481</v>
      </c>
      <c r="S11" s="626"/>
      <c r="T11" s="626"/>
      <c r="U11" s="626"/>
      <c r="V11" s="626"/>
      <c r="W11" s="626"/>
      <c r="X11" s="626"/>
      <c r="Y11" s="627"/>
      <c r="Z11" s="628">
        <v>0.2</v>
      </c>
      <c r="AA11" s="628"/>
      <c r="AB11" s="628"/>
      <c r="AC11" s="628"/>
      <c r="AD11" s="629">
        <v>67481</v>
      </c>
      <c r="AE11" s="629"/>
      <c r="AF11" s="629"/>
      <c r="AG11" s="629"/>
      <c r="AH11" s="629"/>
      <c r="AI11" s="629"/>
      <c r="AJ11" s="629"/>
      <c r="AK11" s="629"/>
      <c r="AL11" s="630">
        <v>0.5</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311080</v>
      </c>
      <c r="BH11" s="626"/>
      <c r="BI11" s="626"/>
      <c r="BJ11" s="626"/>
      <c r="BK11" s="626"/>
      <c r="BL11" s="626"/>
      <c r="BM11" s="626"/>
      <c r="BN11" s="627"/>
      <c r="BO11" s="628">
        <v>3.9</v>
      </c>
      <c r="BP11" s="628"/>
      <c r="BQ11" s="628"/>
      <c r="BR11" s="628"/>
      <c r="BS11" s="634">
        <v>61614</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454697</v>
      </c>
      <c r="CS11" s="626"/>
      <c r="CT11" s="626"/>
      <c r="CU11" s="626"/>
      <c r="CV11" s="626"/>
      <c r="CW11" s="626"/>
      <c r="CX11" s="626"/>
      <c r="CY11" s="627"/>
      <c r="CZ11" s="628">
        <v>1.7</v>
      </c>
      <c r="DA11" s="628"/>
      <c r="DB11" s="628"/>
      <c r="DC11" s="628"/>
      <c r="DD11" s="634">
        <v>22693</v>
      </c>
      <c r="DE11" s="626"/>
      <c r="DF11" s="626"/>
      <c r="DG11" s="626"/>
      <c r="DH11" s="626"/>
      <c r="DI11" s="626"/>
      <c r="DJ11" s="626"/>
      <c r="DK11" s="626"/>
      <c r="DL11" s="626"/>
      <c r="DM11" s="626"/>
      <c r="DN11" s="626"/>
      <c r="DO11" s="626"/>
      <c r="DP11" s="627"/>
      <c r="DQ11" s="634">
        <v>200123</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3181247</v>
      </c>
      <c r="BH12" s="626"/>
      <c r="BI12" s="626"/>
      <c r="BJ12" s="626"/>
      <c r="BK12" s="626"/>
      <c r="BL12" s="626"/>
      <c r="BM12" s="626"/>
      <c r="BN12" s="627"/>
      <c r="BO12" s="628">
        <v>40.4</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419628</v>
      </c>
      <c r="CS12" s="626"/>
      <c r="CT12" s="626"/>
      <c r="CU12" s="626"/>
      <c r="CV12" s="626"/>
      <c r="CW12" s="626"/>
      <c r="CX12" s="626"/>
      <c r="CY12" s="627"/>
      <c r="CZ12" s="628">
        <v>1.5</v>
      </c>
      <c r="DA12" s="628"/>
      <c r="DB12" s="628"/>
      <c r="DC12" s="628"/>
      <c r="DD12" s="634">
        <v>34657</v>
      </c>
      <c r="DE12" s="626"/>
      <c r="DF12" s="626"/>
      <c r="DG12" s="626"/>
      <c r="DH12" s="626"/>
      <c r="DI12" s="626"/>
      <c r="DJ12" s="626"/>
      <c r="DK12" s="626"/>
      <c r="DL12" s="626"/>
      <c r="DM12" s="626"/>
      <c r="DN12" s="626"/>
      <c r="DO12" s="626"/>
      <c r="DP12" s="627"/>
      <c r="DQ12" s="634">
        <v>319496</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43337</v>
      </c>
      <c r="S13" s="626"/>
      <c r="T13" s="626"/>
      <c r="U13" s="626"/>
      <c r="V13" s="626"/>
      <c r="W13" s="626"/>
      <c r="X13" s="626"/>
      <c r="Y13" s="627"/>
      <c r="Z13" s="628">
        <v>0.2</v>
      </c>
      <c r="AA13" s="628"/>
      <c r="AB13" s="628"/>
      <c r="AC13" s="628"/>
      <c r="AD13" s="629">
        <v>43337</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3161481</v>
      </c>
      <c r="BH13" s="626"/>
      <c r="BI13" s="626"/>
      <c r="BJ13" s="626"/>
      <c r="BK13" s="626"/>
      <c r="BL13" s="626"/>
      <c r="BM13" s="626"/>
      <c r="BN13" s="627"/>
      <c r="BO13" s="628">
        <v>40.1</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3983186</v>
      </c>
      <c r="CS13" s="626"/>
      <c r="CT13" s="626"/>
      <c r="CU13" s="626"/>
      <c r="CV13" s="626"/>
      <c r="CW13" s="626"/>
      <c r="CX13" s="626"/>
      <c r="CY13" s="627"/>
      <c r="CZ13" s="628">
        <v>14.6</v>
      </c>
      <c r="DA13" s="628"/>
      <c r="DB13" s="628"/>
      <c r="DC13" s="628"/>
      <c r="DD13" s="634">
        <v>1683107</v>
      </c>
      <c r="DE13" s="626"/>
      <c r="DF13" s="626"/>
      <c r="DG13" s="626"/>
      <c r="DH13" s="626"/>
      <c r="DI13" s="626"/>
      <c r="DJ13" s="626"/>
      <c r="DK13" s="626"/>
      <c r="DL13" s="626"/>
      <c r="DM13" s="626"/>
      <c r="DN13" s="626"/>
      <c r="DO13" s="626"/>
      <c r="DP13" s="627"/>
      <c r="DQ13" s="634">
        <v>2664747</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128616</v>
      </c>
      <c r="BH14" s="626"/>
      <c r="BI14" s="626"/>
      <c r="BJ14" s="626"/>
      <c r="BK14" s="626"/>
      <c r="BL14" s="626"/>
      <c r="BM14" s="626"/>
      <c r="BN14" s="627"/>
      <c r="BO14" s="628">
        <v>1.6</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877986</v>
      </c>
      <c r="CS14" s="626"/>
      <c r="CT14" s="626"/>
      <c r="CU14" s="626"/>
      <c r="CV14" s="626"/>
      <c r="CW14" s="626"/>
      <c r="CX14" s="626"/>
      <c r="CY14" s="627"/>
      <c r="CZ14" s="628">
        <v>3.2</v>
      </c>
      <c r="DA14" s="628"/>
      <c r="DB14" s="628"/>
      <c r="DC14" s="628"/>
      <c r="DD14" s="634">
        <v>69253</v>
      </c>
      <c r="DE14" s="626"/>
      <c r="DF14" s="626"/>
      <c r="DG14" s="626"/>
      <c r="DH14" s="626"/>
      <c r="DI14" s="626"/>
      <c r="DJ14" s="626"/>
      <c r="DK14" s="626"/>
      <c r="DL14" s="626"/>
      <c r="DM14" s="626"/>
      <c r="DN14" s="626"/>
      <c r="DO14" s="626"/>
      <c r="DP14" s="627"/>
      <c r="DQ14" s="634">
        <v>857511</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47259</v>
      </c>
      <c r="S15" s="626"/>
      <c r="T15" s="626"/>
      <c r="U15" s="626"/>
      <c r="V15" s="626"/>
      <c r="W15" s="626"/>
      <c r="X15" s="626"/>
      <c r="Y15" s="627"/>
      <c r="Z15" s="628">
        <v>0.2</v>
      </c>
      <c r="AA15" s="628"/>
      <c r="AB15" s="628"/>
      <c r="AC15" s="628"/>
      <c r="AD15" s="629">
        <v>47259</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516980</v>
      </c>
      <c r="BH15" s="626"/>
      <c r="BI15" s="626"/>
      <c r="BJ15" s="626"/>
      <c r="BK15" s="626"/>
      <c r="BL15" s="626"/>
      <c r="BM15" s="626"/>
      <c r="BN15" s="627"/>
      <c r="BO15" s="628">
        <v>6.6</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3556478</v>
      </c>
      <c r="CS15" s="626"/>
      <c r="CT15" s="626"/>
      <c r="CU15" s="626"/>
      <c r="CV15" s="626"/>
      <c r="CW15" s="626"/>
      <c r="CX15" s="626"/>
      <c r="CY15" s="627"/>
      <c r="CZ15" s="628">
        <v>13.1</v>
      </c>
      <c r="DA15" s="628"/>
      <c r="DB15" s="628"/>
      <c r="DC15" s="628"/>
      <c r="DD15" s="634">
        <v>882202</v>
      </c>
      <c r="DE15" s="626"/>
      <c r="DF15" s="626"/>
      <c r="DG15" s="626"/>
      <c r="DH15" s="626"/>
      <c r="DI15" s="626"/>
      <c r="DJ15" s="626"/>
      <c r="DK15" s="626"/>
      <c r="DL15" s="626"/>
      <c r="DM15" s="626"/>
      <c r="DN15" s="626"/>
      <c r="DO15" s="626"/>
      <c r="DP15" s="627"/>
      <c r="DQ15" s="634">
        <v>2565075</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5890510</v>
      </c>
      <c r="S16" s="626"/>
      <c r="T16" s="626"/>
      <c r="U16" s="626"/>
      <c r="V16" s="626"/>
      <c r="W16" s="626"/>
      <c r="X16" s="626"/>
      <c r="Y16" s="627"/>
      <c r="Z16" s="628">
        <v>21</v>
      </c>
      <c r="AA16" s="628"/>
      <c r="AB16" s="628"/>
      <c r="AC16" s="628"/>
      <c r="AD16" s="629">
        <v>5348164</v>
      </c>
      <c r="AE16" s="629"/>
      <c r="AF16" s="629"/>
      <c r="AG16" s="629"/>
      <c r="AH16" s="629"/>
      <c r="AI16" s="629"/>
      <c r="AJ16" s="629"/>
      <c r="AK16" s="629"/>
      <c r="AL16" s="630">
        <v>36.6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5348164</v>
      </c>
      <c r="S17" s="626"/>
      <c r="T17" s="626"/>
      <c r="U17" s="626"/>
      <c r="V17" s="626"/>
      <c r="W17" s="626"/>
      <c r="X17" s="626"/>
      <c r="Y17" s="627"/>
      <c r="Z17" s="628">
        <v>19.100000000000001</v>
      </c>
      <c r="AA17" s="628"/>
      <c r="AB17" s="628"/>
      <c r="AC17" s="628"/>
      <c r="AD17" s="629">
        <v>5348164</v>
      </c>
      <c r="AE17" s="629"/>
      <c r="AF17" s="629"/>
      <c r="AG17" s="629"/>
      <c r="AH17" s="629"/>
      <c r="AI17" s="629"/>
      <c r="AJ17" s="629"/>
      <c r="AK17" s="629"/>
      <c r="AL17" s="630">
        <v>36.6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2315678</v>
      </c>
      <c r="CS17" s="626"/>
      <c r="CT17" s="626"/>
      <c r="CU17" s="626"/>
      <c r="CV17" s="626"/>
      <c r="CW17" s="626"/>
      <c r="CX17" s="626"/>
      <c r="CY17" s="627"/>
      <c r="CZ17" s="628">
        <v>8.5</v>
      </c>
      <c r="DA17" s="628"/>
      <c r="DB17" s="628"/>
      <c r="DC17" s="628"/>
      <c r="DD17" s="634" t="s">
        <v>111</v>
      </c>
      <c r="DE17" s="626"/>
      <c r="DF17" s="626"/>
      <c r="DG17" s="626"/>
      <c r="DH17" s="626"/>
      <c r="DI17" s="626"/>
      <c r="DJ17" s="626"/>
      <c r="DK17" s="626"/>
      <c r="DL17" s="626"/>
      <c r="DM17" s="626"/>
      <c r="DN17" s="626"/>
      <c r="DO17" s="626"/>
      <c r="DP17" s="627"/>
      <c r="DQ17" s="634">
        <v>2151034</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542282</v>
      </c>
      <c r="S18" s="626"/>
      <c r="T18" s="626"/>
      <c r="U18" s="626"/>
      <c r="V18" s="626"/>
      <c r="W18" s="626"/>
      <c r="X18" s="626"/>
      <c r="Y18" s="627"/>
      <c r="Z18" s="628">
        <v>1.9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64</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586578</v>
      </c>
      <c r="BH19" s="626"/>
      <c r="BI19" s="626"/>
      <c r="BJ19" s="626"/>
      <c r="BK19" s="626"/>
      <c r="BL19" s="626"/>
      <c r="BM19" s="626"/>
      <c r="BN19" s="627"/>
      <c r="BO19" s="628">
        <v>7.4</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15427730</v>
      </c>
      <c r="S20" s="626"/>
      <c r="T20" s="626"/>
      <c r="U20" s="626"/>
      <c r="V20" s="626"/>
      <c r="W20" s="626"/>
      <c r="X20" s="626"/>
      <c r="Y20" s="627"/>
      <c r="Z20" s="628">
        <v>55</v>
      </c>
      <c r="AA20" s="628"/>
      <c r="AB20" s="628"/>
      <c r="AC20" s="628"/>
      <c r="AD20" s="629">
        <v>14309513</v>
      </c>
      <c r="AE20" s="629"/>
      <c r="AF20" s="629"/>
      <c r="AG20" s="629"/>
      <c r="AH20" s="629"/>
      <c r="AI20" s="629"/>
      <c r="AJ20" s="629"/>
      <c r="AK20" s="629"/>
      <c r="AL20" s="630">
        <v>98</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586578</v>
      </c>
      <c r="BH20" s="626"/>
      <c r="BI20" s="626"/>
      <c r="BJ20" s="626"/>
      <c r="BK20" s="626"/>
      <c r="BL20" s="626"/>
      <c r="BM20" s="626"/>
      <c r="BN20" s="627"/>
      <c r="BO20" s="628">
        <v>7.4</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27223735</v>
      </c>
      <c r="CS20" s="626"/>
      <c r="CT20" s="626"/>
      <c r="CU20" s="626"/>
      <c r="CV20" s="626"/>
      <c r="CW20" s="626"/>
      <c r="CX20" s="626"/>
      <c r="CY20" s="627"/>
      <c r="CZ20" s="628">
        <v>100</v>
      </c>
      <c r="DA20" s="628"/>
      <c r="DB20" s="628"/>
      <c r="DC20" s="628"/>
      <c r="DD20" s="634">
        <v>4638883</v>
      </c>
      <c r="DE20" s="626"/>
      <c r="DF20" s="626"/>
      <c r="DG20" s="626"/>
      <c r="DH20" s="626"/>
      <c r="DI20" s="626"/>
      <c r="DJ20" s="626"/>
      <c r="DK20" s="626"/>
      <c r="DL20" s="626"/>
      <c r="DM20" s="626"/>
      <c r="DN20" s="626"/>
      <c r="DO20" s="626"/>
      <c r="DP20" s="627"/>
      <c r="DQ20" s="634">
        <v>17360828</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10437</v>
      </c>
      <c r="S21" s="626"/>
      <c r="T21" s="626"/>
      <c r="U21" s="626"/>
      <c r="V21" s="626"/>
      <c r="W21" s="626"/>
      <c r="X21" s="626"/>
      <c r="Y21" s="627"/>
      <c r="Z21" s="628">
        <v>0</v>
      </c>
      <c r="AA21" s="628"/>
      <c r="AB21" s="628"/>
      <c r="AC21" s="628"/>
      <c r="AD21" s="629">
        <v>10437</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10707</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71056</v>
      </c>
      <c r="S22" s="626"/>
      <c r="T22" s="626"/>
      <c r="U22" s="626"/>
      <c r="V22" s="626"/>
      <c r="W22" s="626"/>
      <c r="X22" s="626"/>
      <c r="Y22" s="627"/>
      <c r="Z22" s="628">
        <v>0.3</v>
      </c>
      <c r="AA22" s="628"/>
      <c r="AB22" s="628"/>
      <c r="AC22" s="628"/>
      <c r="AD22" s="629">
        <v>684</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385787</v>
      </c>
      <c r="S23" s="626"/>
      <c r="T23" s="626"/>
      <c r="U23" s="626"/>
      <c r="V23" s="626"/>
      <c r="W23" s="626"/>
      <c r="X23" s="626"/>
      <c r="Y23" s="627"/>
      <c r="Z23" s="628">
        <v>1.4</v>
      </c>
      <c r="AA23" s="628"/>
      <c r="AB23" s="628"/>
      <c r="AC23" s="628"/>
      <c r="AD23" s="629">
        <v>16061</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575871</v>
      </c>
      <c r="BH23" s="626"/>
      <c r="BI23" s="626"/>
      <c r="BJ23" s="626"/>
      <c r="BK23" s="626"/>
      <c r="BL23" s="626"/>
      <c r="BM23" s="626"/>
      <c r="BN23" s="627"/>
      <c r="BO23" s="628">
        <v>7.3</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327504</v>
      </c>
      <c r="S24" s="626"/>
      <c r="T24" s="626"/>
      <c r="U24" s="626"/>
      <c r="V24" s="626"/>
      <c r="W24" s="626"/>
      <c r="X24" s="626"/>
      <c r="Y24" s="627"/>
      <c r="Z24" s="628">
        <v>1.2</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11963658</v>
      </c>
      <c r="CS24" s="615"/>
      <c r="CT24" s="615"/>
      <c r="CU24" s="615"/>
      <c r="CV24" s="615"/>
      <c r="CW24" s="615"/>
      <c r="CX24" s="615"/>
      <c r="CY24" s="616"/>
      <c r="CZ24" s="652">
        <v>43.9</v>
      </c>
      <c r="DA24" s="653"/>
      <c r="DB24" s="653"/>
      <c r="DC24" s="654"/>
      <c r="DD24" s="651">
        <v>7797900</v>
      </c>
      <c r="DE24" s="615"/>
      <c r="DF24" s="615"/>
      <c r="DG24" s="615"/>
      <c r="DH24" s="615"/>
      <c r="DI24" s="615"/>
      <c r="DJ24" s="615"/>
      <c r="DK24" s="616"/>
      <c r="DL24" s="651">
        <v>7683938</v>
      </c>
      <c r="DM24" s="615"/>
      <c r="DN24" s="615"/>
      <c r="DO24" s="615"/>
      <c r="DP24" s="615"/>
      <c r="DQ24" s="615"/>
      <c r="DR24" s="615"/>
      <c r="DS24" s="615"/>
      <c r="DT24" s="615"/>
      <c r="DU24" s="615"/>
      <c r="DV24" s="616"/>
      <c r="DW24" s="619">
        <v>49.6</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5431790</v>
      </c>
      <c r="S25" s="626"/>
      <c r="T25" s="626"/>
      <c r="U25" s="626"/>
      <c r="V25" s="626"/>
      <c r="W25" s="626"/>
      <c r="X25" s="626"/>
      <c r="Y25" s="627"/>
      <c r="Z25" s="628">
        <v>19.399999999999999</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4086641</v>
      </c>
      <c r="CS25" s="657"/>
      <c r="CT25" s="657"/>
      <c r="CU25" s="657"/>
      <c r="CV25" s="657"/>
      <c r="CW25" s="657"/>
      <c r="CX25" s="657"/>
      <c r="CY25" s="658"/>
      <c r="CZ25" s="659">
        <v>15</v>
      </c>
      <c r="DA25" s="660"/>
      <c r="DB25" s="660"/>
      <c r="DC25" s="661"/>
      <c r="DD25" s="634">
        <v>3891108</v>
      </c>
      <c r="DE25" s="657"/>
      <c r="DF25" s="657"/>
      <c r="DG25" s="657"/>
      <c r="DH25" s="657"/>
      <c r="DI25" s="657"/>
      <c r="DJ25" s="657"/>
      <c r="DK25" s="658"/>
      <c r="DL25" s="634">
        <v>3781951</v>
      </c>
      <c r="DM25" s="657"/>
      <c r="DN25" s="657"/>
      <c r="DO25" s="657"/>
      <c r="DP25" s="657"/>
      <c r="DQ25" s="657"/>
      <c r="DR25" s="657"/>
      <c r="DS25" s="657"/>
      <c r="DT25" s="657"/>
      <c r="DU25" s="657"/>
      <c r="DV25" s="658"/>
      <c r="DW25" s="630">
        <v>24.4</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v>255715</v>
      </c>
      <c r="S26" s="626"/>
      <c r="T26" s="626"/>
      <c r="U26" s="626"/>
      <c r="V26" s="626"/>
      <c r="W26" s="626"/>
      <c r="X26" s="626"/>
      <c r="Y26" s="627"/>
      <c r="Z26" s="628">
        <v>0.9</v>
      </c>
      <c r="AA26" s="628"/>
      <c r="AB26" s="628"/>
      <c r="AC26" s="628"/>
      <c r="AD26" s="629">
        <v>255715</v>
      </c>
      <c r="AE26" s="629"/>
      <c r="AF26" s="629"/>
      <c r="AG26" s="629"/>
      <c r="AH26" s="629"/>
      <c r="AI26" s="629"/>
      <c r="AJ26" s="629"/>
      <c r="AK26" s="629"/>
      <c r="AL26" s="630">
        <v>1.8</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2865633</v>
      </c>
      <c r="CS26" s="626"/>
      <c r="CT26" s="626"/>
      <c r="CU26" s="626"/>
      <c r="CV26" s="626"/>
      <c r="CW26" s="626"/>
      <c r="CX26" s="626"/>
      <c r="CY26" s="627"/>
      <c r="CZ26" s="659">
        <v>10.5</v>
      </c>
      <c r="DA26" s="660"/>
      <c r="DB26" s="660"/>
      <c r="DC26" s="661"/>
      <c r="DD26" s="634">
        <v>2728521</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1888999</v>
      </c>
      <c r="S27" s="626"/>
      <c r="T27" s="626"/>
      <c r="U27" s="626"/>
      <c r="V27" s="626"/>
      <c r="W27" s="626"/>
      <c r="X27" s="626"/>
      <c r="Y27" s="627"/>
      <c r="Z27" s="628">
        <v>6.7</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7882985</v>
      </c>
      <c r="BH27" s="626"/>
      <c r="BI27" s="626"/>
      <c r="BJ27" s="626"/>
      <c r="BK27" s="626"/>
      <c r="BL27" s="626"/>
      <c r="BM27" s="626"/>
      <c r="BN27" s="627"/>
      <c r="BO27" s="628">
        <v>100</v>
      </c>
      <c r="BP27" s="628"/>
      <c r="BQ27" s="628"/>
      <c r="BR27" s="628"/>
      <c r="BS27" s="634">
        <v>94619</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5561789</v>
      </c>
      <c r="CS27" s="657"/>
      <c r="CT27" s="657"/>
      <c r="CU27" s="657"/>
      <c r="CV27" s="657"/>
      <c r="CW27" s="657"/>
      <c r="CX27" s="657"/>
      <c r="CY27" s="658"/>
      <c r="CZ27" s="659">
        <v>20.399999999999999</v>
      </c>
      <c r="DA27" s="660"/>
      <c r="DB27" s="660"/>
      <c r="DC27" s="661"/>
      <c r="DD27" s="634">
        <v>1756208</v>
      </c>
      <c r="DE27" s="657"/>
      <c r="DF27" s="657"/>
      <c r="DG27" s="657"/>
      <c r="DH27" s="657"/>
      <c r="DI27" s="657"/>
      <c r="DJ27" s="657"/>
      <c r="DK27" s="658"/>
      <c r="DL27" s="634">
        <v>1751403</v>
      </c>
      <c r="DM27" s="657"/>
      <c r="DN27" s="657"/>
      <c r="DO27" s="657"/>
      <c r="DP27" s="657"/>
      <c r="DQ27" s="657"/>
      <c r="DR27" s="657"/>
      <c r="DS27" s="657"/>
      <c r="DT27" s="657"/>
      <c r="DU27" s="657"/>
      <c r="DV27" s="658"/>
      <c r="DW27" s="630">
        <v>11.3</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54436</v>
      </c>
      <c r="S28" s="626"/>
      <c r="T28" s="626"/>
      <c r="U28" s="626"/>
      <c r="V28" s="626"/>
      <c r="W28" s="626"/>
      <c r="X28" s="626"/>
      <c r="Y28" s="627"/>
      <c r="Z28" s="628">
        <v>0.2</v>
      </c>
      <c r="AA28" s="628"/>
      <c r="AB28" s="628"/>
      <c r="AC28" s="628"/>
      <c r="AD28" s="629">
        <v>8566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2315228</v>
      </c>
      <c r="CS28" s="626"/>
      <c r="CT28" s="626"/>
      <c r="CU28" s="626"/>
      <c r="CV28" s="626"/>
      <c r="CW28" s="626"/>
      <c r="CX28" s="626"/>
      <c r="CY28" s="627"/>
      <c r="CZ28" s="659">
        <v>8.5</v>
      </c>
      <c r="DA28" s="660"/>
      <c r="DB28" s="660"/>
      <c r="DC28" s="661"/>
      <c r="DD28" s="634">
        <v>2150584</v>
      </c>
      <c r="DE28" s="626"/>
      <c r="DF28" s="626"/>
      <c r="DG28" s="626"/>
      <c r="DH28" s="626"/>
      <c r="DI28" s="626"/>
      <c r="DJ28" s="626"/>
      <c r="DK28" s="627"/>
      <c r="DL28" s="634">
        <v>2150584</v>
      </c>
      <c r="DM28" s="626"/>
      <c r="DN28" s="626"/>
      <c r="DO28" s="626"/>
      <c r="DP28" s="626"/>
      <c r="DQ28" s="626"/>
      <c r="DR28" s="626"/>
      <c r="DS28" s="626"/>
      <c r="DT28" s="626"/>
      <c r="DU28" s="626"/>
      <c r="DV28" s="627"/>
      <c r="DW28" s="630">
        <v>13.9</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109928</v>
      </c>
      <c r="S29" s="626"/>
      <c r="T29" s="626"/>
      <c r="U29" s="626"/>
      <c r="V29" s="626"/>
      <c r="W29" s="626"/>
      <c r="X29" s="626"/>
      <c r="Y29" s="627"/>
      <c r="Z29" s="628">
        <v>0.4</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288</v>
      </c>
      <c r="CG29" s="640"/>
      <c r="CH29" s="640"/>
      <c r="CI29" s="640"/>
      <c r="CJ29" s="640"/>
      <c r="CK29" s="640"/>
      <c r="CL29" s="640"/>
      <c r="CM29" s="640"/>
      <c r="CN29" s="640"/>
      <c r="CO29" s="640"/>
      <c r="CP29" s="640"/>
      <c r="CQ29" s="641"/>
      <c r="CR29" s="625">
        <v>2315028</v>
      </c>
      <c r="CS29" s="657"/>
      <c r="CT29" s="657"/>
      <c r="CU29" s="657"/>
      <c r="CV29" s="657"/>
      <c r="CW29" s="657"/>
      <c r="CX29" s="657"/>
      <c r="CY29" s="658"/>
      <c r="CZ29" s="659">
        <v>8.5</v>
      </c>
      <c r="DA29" s="660"/>
      <c r="DB29" s="660"/>
      <c r="DC29" s="661"/>
      <c r="DD29" s="634">
        <v>2150384</v>
      </c>
      <c r="DE29" s="657"/>
      <c r="DF29" s="657"/>
      <c r="DG29" s="657"/>
      <c r="DH29" s="657"/>
      <c r="DI29" s="657"/>
      <c r="DJ29" s="657"/>
      <c r="DK29" s="658"/>
      <c r="DL29" s="634">
        <v>2150384</v>
      </c>
      <c r="DM29" s="657"/>
      <c r="DN29" s="657"/>
      <c r="DO29" s="657"/>
      <c r="DP29" s="657"/>
      <c r="DQ29" s="657"/>
      <c r="DR29" s="657"/>
      <c r="DS29" s="657"/>
      <c r="DT29" s="657"/>
      <c r="DU29" s="657"/>
      <c r="DV29" s="658"/>
      <c r="DW29" s="630">
        <v>13.9</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483828</v>
      </c>
      <c r="S30" s="626"/>
      <c r="T30" s="626"/>
      <c r="U30" s="626"/>
      <c r="V30" s="626"/>
      <c r="W30" s="626"/>
      <c r="X30" s="626"/>
      <c r="Y30" s="627"/>
      <c r="Z30" s="628">
        <v>1.7</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99.3</v>
      </c>
      <c r="BH30" s="684"/>
      <c r="BI30" s="684"/>
      <c r="BJ30" s="684"/>
      <c r="BK30" s="684"/>
      <c r="BL30" s="684"/>
      <c r="BM30" s="620">
        <v>95.9</v>
      </c>
      <c r="BN30" s="684"/>
      <c r="BO30" s="684"/>
      <c r="BP30" s="684"/>
      <c r="BQ30" s="685"/>
      <c r="BR30" s="683">
        <v>99.1</v>
      </c>
      <c r="BS30" s="684"/>
      <c r="BT30" s="684"/>
      <c r="BU30" s="684"/>
      <c r="BV30" s="684"/>
      <c r="BW30" s="684"/>
      <c r="BX30" s="620">
        <v>94.3</v>
      </c>
      <c r="BY30" s="684"/>
      <c r="BZ30" s="684"/>
      <c r="CA30" s="684"/>
      <c r="CB30" s="685"/>
      <c r="CD30" s="688"/>
      <c r="CE30" s="689"/>
      <c r="CF30" s="639" t="s">
        <v>292</v>
      </c>
      <c r="CG30" s="640"/>
      <c r="CH30" s="640"/>
      <c r="CI30" s="640"/>
      <c r="CJ30" s="640"/>
      <c r="CK30" s="640"/>
      <c r="CL30" s="640"/>
      <c r="CM30" s="640"/>
      <c r="CN30" s="640"/>
      <c r="CO30" s="640"/>
      <c r="CP30" s="640"/>
      <c r="CQ30" s="641"/>
      <c r="CR30" s="625">
        <v>2139331</v>
      </c>
      <c r="CS30" s="626"/>
      <c r="CT30" s="626"/>
      <c r="CU30" s="626"/>
      <c r="CV30" s="626"/>
      <c r="CW30" s="626"/>
      <c r="CX30" s="626"/>
      <c r="CY30" s="627"/>
      <c r="CZ30" s="659">
        <v>7.9</v>
      </c>
      <c r="DA30" s="660"/>
      <c r="DB30" s="660"/>
      <c r="DC30" s="661"/>
      <c r="DD30" s="634">
        <v>1986786</v>
      </c>
      <c r="DE30" s="626"/>
      <c r="DF30" s="626"/>
      <c r="DG30" s="626"/>
      <c r="DH30" s="626"/>
      <c r="DI30" s="626"/>
      <c r="DJ30" s="626"/>
      <c r="DK30" s="627"/>
      <c r="DL30" s="634">
        <v>1986786</v>
      </c>
      <c r="DM30" s="626"/>
      <c r="DN30" s="626"/>
      <c r="DO30" s="626"/>
      <c r="DP30" s="626"/>
      <c r="DQ30" s="626"/>
      <c r="DR30" s="626"/>
      <c r="DS30" s="626"/>
      <c r="DT30" s="626"/>
      <c r="DU30" s="626"/>
      <c r="DV30" s="627"/>
      <c r="DW30" s="630">
        <v>12.8</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672457</v>
      </c>
      <c r="S31" s="626"/>
      <c r="T31" s="626"/>
      <c r="U31" s="626"/>
      <c r="V31" s="626"/>
      <c r="W31" s="626"/>
      <c r="X31" s="626"/>
      <c r="Y31" s="627"/>
      <c r="Z31" s="628">
        <v>2.4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94.8</v>
      </c>
      <c r="BN31" s="681"/>
      <c r="BO31" s="681"/>
      <c r="BP31" s="681"/>
      <c r="BQ31" s="682"/>
      <c r="BR31" s="680">
        <v>98.6</v>
      </c>
      <c r="BS31" s="657"/>
      <c r="BT31" s="657"/>
      <c r="BU31" s="657"/>
      <c r="BV31" s="657"/>
      <c r="BW31" s="657"/>
      <c r="BX31" s="631">
        <v>93.7</v>
      </c>
      <c r="BY31" s="681"/>
      <c r="BZ31" s="681"/>
      <c r="CA31" s="681"/>
      <c r="CB31" s="682"/>
      <c r="CD31" s="688"/>
      <c r="CE31" s="689"/>
      <c r="CF31" s="639" t="s">
        <v>296</v>
      </c>
      <c r="CG31" s="640"/>
      <c r="CH31" s="640"/>
      <c r="CI31" s="640"/>
      <c r="CJ31" s="640"/>
      <c r="CK31" s="640"/>
      <c r="CL31" s="640"/>
      <c r="CM31" s="640"/>
      <c r="CN31" s="640"/>
      <c r="CO31" s="640"/>
      <c r="CP31" s="640"/>
      <c r="CQ31" s="641"/>
      <c r="CR31" s="625">
        <v>175697</v>
      </c>
      <c r="CS31" s="657"/>
      <c r="CT31" s="657"/>
      <c r="CU31" s="657"/>
      <c r="CV31" s="657"/>
      <c r="CW31" s="657"/>
      <c r="CX31" s="657"/>
      <c r="CY31" s="658"/>
      <c r="CZ31" s="659">
        <v>0.6</v>
      </c>
      <c r="DA31" s="660"/>
      <c r="DB31" s="660"/>
      <c r="DC31" s="661"/>
      <c r="DD31" s="634">
        <v>163598</v>
      </c>
      <c r="DE31" s="657"/>
      <c r="DF31" s="657"/>
      <c r="DG31" s="657"/>
      <c r="DH31" s="657"/>
      <c r="DI31" s="657"/>
      <c r="DJ31" s="657"/>
      <c r="DK31" s="658"/>
      <c r="DL31" s="634">
        <v>163598</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615902</v>
      </c>
      <c r="S32" s="626"/>
      <c r="T32" s="626"/>
      <c r="U32" s="626"/>
      <c r="V32" s="626"/>
      <c r="W32" s="626"/>
      <c r="X32" s="626"/>
      <c r="Y32" s="627"/>
      <c r="Z32" s="628">
        <v>2.2000000000000002</v>
      </c>
      <c r="AA32" s="628"/>
      <c r="AB32" s="628"/>
      <c r="AC32" s="628"/>
      <c r="AD32" s="629">
        <v>6691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99.6</v>
      </c>
      <c r="BH32" s="693"/>
      <c r="BI32" s="693"/>
      <c r="BJ32" s="693"/>
      <c r="BK32" s="693"/>
      <c r="BL32" s="693"/>
      <c r="BM32" s="694">
        <v>96.4</v>
      </c>
      <c r="BN32" s="693"/>
      <c r="BO32" s="693"/>
      <c r="BP32" s="693"/>
      <c r="BQ32" s="695"/>
      <c r="BR32" s="692">
        <v>99.4</v>
      </c>
      <c r="BS32" s="693"/>
      <c r="BT32" s="693"/>
      <c r="BU32" s="693"/>
      <c r="BV32" s="693"/>
      <c r="BW32" s="693"/>
      <c r="BX32" s="694">
        <v>94.9</v>
      </c>
      <c r="BY32" s="693"/>
      <c r="BZ32" s="693"/>
      <c r="CA32" s="693"/>
      <c r="CB32" s="695"/>
      <c r="CD32" s="690"/>
      <c r="CE32" s="691"/>
      <c r="CF32" s="639" t="s">
        <v>299</v>
      </c>
      <c r="CG32" s="640"/>
      <c r="CH32" s="640"/>
      <c r="CI32" s="640"/>
      <c r="CJ32" s="640"/>
      <c r="CK32" s="640"/>
      <c r="CL32" s="640"/>
      <c r="CM32" s="640"/>
      <c r="CN32" s="640"/>
      <c r="CO32" s="640"/>
      <c r="CP32" s="640"/>
      <c r="CQ32" s="641"/>
      <c r="CR32" s="625">
        <v>200</v>
      </c>
      <c r="CS32" s="626"/>
      <c r="CT32" s="626"/>
      <c r="CU32" s="626"/>
      <c r="CV32" s="626"/>
      <c r="CW32" s="626"/>
      <c r="CX32" s="626"/>
      <c r="CY32" s="627"/>
      <c r="CZ32" s="659">
        <v>0</v>
      </c>
      <c r="DA32" s="660"/>
      <c r="DB32" s="660"/>
      <c r="DC32" s="661"/>
      <c r="DD32" s="634">
        <v>200</v>
      </c>
      <c r="DE32" s="626"/>
      <c r="DF32" s="626"/>
      <c r="DG32" s="626"/>
      <c r="DH32" s="626"/>
      <c r="DI32" s="626"/>
      <c r="DJ32" s="626"/>
      <c r="DK32" s="627"/>
      <c r="DL32" s="634">
        <v>200</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2323700</v>
      </c>
      <c r="S33" s="626"/>
      <c r="T33" s="626"/>
      <c r="U33" s="626"/>
      <c r="V33" s="626"/>
      <c r="W33" s="626"/>
      <c r="X33" s="626"/>
      <c r="Y33" s="627"/>
      <c r="Z33" s="628">
        <v>8.3000000000000007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10621194</v>
      </c>
      <c r="CS33" s="657"/>
      <c r="CT33" s="657"/>
      <c r="CU33" s="657"/>
      <c r="CV33" s="657"/>
      <c r="CW33" s="657"/>
      <c r="CX33" s="657"/>
      <c r="CY33" s="658"/>
      <c r="CZ33" s="659">
        <v>39</v>
      </c>
      <c r="DA33" s="660"/>
      <c r="DB33" s="660"/>
      <c r="DC33" s="661"/>
      <c r="DD33" s="634">
        <v>8033728</v>
      </c>
      <c r="DE33" s="657"/>
      <c r="DF33" s="657"/>
      <c r="DG33" s="657"/>
      <c r="DH33" s="657"/>
      <c r="DI33" s="657"/>
      <c r="DJ33" s="657"/>
      <c r="DK33" s="658"/>
      <c r="DL33" s="634">
        <v>6178162</v>
      </c>
      <c r="DM33" s="657"/>
      <c r="DN33" s="657"/>
      <c r="DO33" s="657"/>
      <c r="DP33" s="657"/>
      <c r="DQ33" s="657"/>
      <c r="DR33" s="657"/>
      <c r="DS33" s="657"/>
      <c r="DT33" s="657"/>
      <c r="DU33" s="657"/>
      <c r="DV33" s="658"/>
      <c r="DW33" s="630">
        <v>39.9</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3943173</v>
      </c>
      <c r="CS34" s="626"/>
      <c r="CT34" s="626"/>
      <c r="CU34" s="626"/>
      <c r="CV34" s="626"/>
      <c r="CW34" s="626"/>
      <c r="CX34" s="626"/>
      <c r="CY34" s="627"/>
      <c r="CZ34" s="659">
        <v>14.5</v>
      </c>
      <c r="DA34" s="660"/>
      <c r="DB34" s="660"/>
      <c r="DC34" s="661"/>
      <c r="DD34" s="634">
        <v>3144195</v>
      </c>
      <c r="DE34" s="626"/>
      <c r="DF34" s="626"/>
      <c r="DG34" s="626"/>
      <c r="DH34" s="626"/>
      <c r="DI34" s="626"/>
      <c r="DJ34" s="626"/>
      <c r="DK34" s="627"/>
      <c r="DL34" s="634">
        <v>2578228</v>
      </c>
      <c r="DM34" s="626"/>
      <c r="DN34" s="626"/>
      <c r="DO34" s="626"/>
      <c r="DP34" s="626"/>
      <c r="DQ34" s="626"/>
      <c r="DR34" s="626"/>
      <c r="DS34" s="626"/>
      <c r="DT34" s="626"/>
      <c r="DU34" s="626"/>
      <c r="DV34" s="627"/>
      <c r="DW34" s="630">
        <v>16.600000000000001</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880000</v>
      </c>
      <c r="S35" s="626"/>
      <c r="T35" s="626"/>
      <c r="U35" s="626"/>
      <c r="V35" s="626"/>
      <c r="W35" s="626"/>
      <c r="X35" s="626"/>
      <c r="Y35" s="627"/>
      <c r="Z35" s="628">
        <v>3.1</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3141875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-331713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831894</v>
      </c>
      <c r="CS35" s="657"/>
      <c r="CT35" s="657"/>
      <c r="CU35" s="657"/>
      <c r="CV35" s="657"/>
      <c r="CW35" s="657"/>
      <c r="CX35" s="657"/>
      <c r="CY35" s="658"/>
      <c r="CZ35" s="659">
        <v>3.1</v>
      </c>
      <c r="DA35" s="660"/>
      <c r="DB35" s="660"/>
      <c r="DC35" s="661"/>
      <c r="DD35" s="634">
        <v>739242</v>
      </c>
      <c r="DE35" s="657"/>
      <c r="DF35" s="657"/>
      <c r="DG35" s="657"/>
      <c r="DH35" s="657"/>
      <c r="DI35" s="657"/>
      <c r="DJ35" s="657"/>
      <c r="DK35" s="658"/>
      <c r="DL35" s="634">
        <v>526493</v>
      </c>
      <c r="DM35" s="657"/>
      <c r="DN35" s="657"/>
      <c r="DO35" s="657"/>
      <c r="DP35" s="657"/>
      <c r="DQ35" s="657"/>
      <c r="DR35" s="657"/>
      <c r="DS35" s="657"/>
      <c r="DT35" s="657"/>
      <c r="DU35" s="657"/>
      <c r="DV35" s="658"/>
      <c r="DW35" s="630">
        <v>3.4</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28059269</v>
      </c>
      <c r="S36" s="698"/>
      <c r="T36" s="698"/>
      <c r="U36" s="698"/>
      <c r="V36" s="698"/>
      <c r="W36" s="698"/>
      <c r="X36" s="698"/>
      <c r="Y36" s="699"/>
      <c r="Z36" s="700">
        <v>100</v>
      </c>
      <c r="AA36" s="700"/>
      <c r="AB36" s="700"/>
      <c r="AC36" s="700"/>
      <c r="AD36" s="701">
        <v>14607667</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1007329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-445808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2610956</v>
      </c>
      <c r="CS36" s="626"/>
      <c r="CT36" s="626"/>
      <c r="CU36" s="626"/>
      <c r="CV36" s="626"/>
      <c r="CW36" s="626"/>
      <c r="CX36" s="626"/>
      <c r="CY36" s="627"/>
      <c r="CZ36" s="659">
        <v>9.6</v>
      </c>
      <c r="DA36" s="660"/>
      <c r="DB36" s="660"/>
      <c r="DC36" s="661"/>
      <c r="DD36" s="634">
        <v>1601382</v>
      </c>
      <c r="DE36" s="626"/>
      <c r="DF36" s="626"/>
      <c r="DG36" s="626"/>
      <c r="DH36" s="626"/>
      <c r="DI36" s="626"/>
      <c r="DJ36" s="626"/>
      <c r="DK36" s="627"/>
      <c r="DL36" s="634">
        <v>1393935</v>
      </c>
      <c r="DM36" s="626"/>
      <c r="DN36" s="626"/>
      <c r="DO36" s="626"/>
      <c r="DP36" s="626"/>
      <c r="DQ36" s="626"/>
      <c r="DR36" s="626"/>
      <c r="DS36" s="626"/>
      <c r="DT36" s="626"/>
      <c r="DU36" s="626"/>
      <c r="DV36" s="627"/>
      <c r="DW36" s="630">
        <v>9</v>
      </c>
      <c r="DX36" s="655"/>
      <c r="DY36" s="655"/>
      <c r="DZ36" s="655"/>
      <c r="EA36" s="655"/>
      <c r="EB36" s="655"/>
      <c r="EC36" s="656"/>
    </row>
    <row r="37" spans="2:133" ht="11.25" customHeight="1">
      <c r="AQ37" s="704" t="s">
        <v>314</v>
      </c>
      <c r="AR37" s="705"/>
      <c r="AS37" s="705"/>
      <c r="AT37" s="705"/>
      <c r="AU37" s="705"/>
      <c r="AV37" s="705"/>
      <c r="AW37" s="705"/>
      <c r="AX37" s="705"/>
      <c r="AY37" s="706"/>
      <c r="AZ37" s="625">
        <v>13464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8908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9411</v>
      </c>
      <c r="CS37" s="657"/>
      <c r="CT37" s="657"/>
      <c r="CU37" s="657"/>
      <c r="CV37" s="657"/>
      <c r="CW37" s="657"/>
      <c r="CX37" s="657"/>
      <c r="CY37" s="658"/>
      <c r="CZ37" s="659">
        <v>0</v>
      </c>
      <c r="DA37" s="660"/>
      <c r="DB37" s="660"/>
      <c r="DC37" s="661"/>
      <c r="DD37" s="634">
        <v>9411</v>
      </c>
      <c r="DE37" s="657"/>
      <c r="DF37" s="657"/>
      <c r="DG37" s="657"/>
      <c r="DH37" s="657"/>
      <c r="DI37" s="657"/>
      <c r="DJ37" s="657"/>
      <c r="DK37" s="658"/>
      <c r="DL37" s="634">
        <v>9411</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317</v>
      </c>
      <c r="AR38" s="705"/>
      <c r="AS38" s="705"/>
      <c r="AT38" s="705"/>
      <c r="AU38" s="705"/>
      <c r="AV38" s="705"/>
      <c r="AW38" s="705"/>
      <c r="AX38" s="705"/>
      <c r="AY38" s="706"/>
      <c r="AZ38" s="625">
        <v>5077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13903</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2121082</v>
      </c>
      <c r="CS38" s="626"/>
      <c r="CT38" s="626"/>
      <c r="CU38" s="626"/>
      <c r="CV38" s="626"/>
      <c r="CW38" s="626"/>
      <c r="CX38" s="626"/>
      <c r="CY38" s="627"/>
      <c r="CZ38" s="659">
        <v>7.8</v>
      </c>
      <c r="DA38" s="660"/>
      <c r="DB38" s="660"/>
      <c r="DC38" s="661"/>
      <c r="DD38" s="634">
        <v>1724915</v>
      </c>
      <c r="DE38" s="626"/>
      <c r="DF38" s="626"/>
      <c r="DG38" s="626"/>
      <c r="DH38" s="626"/>
      <c r="DI38" s="626"/>
      <c r="DJ38" s="626"/>
      <c r="DK38" s="627"/>
      <c r="DL38" s="634">
        <v>1554532</v>
      </c>
      <c r="DM38" s="626"/>
      <c r="DN38" s="626"/>
      <c r="DO38" s="626"/>
      <c r="DP38" s="626"/>
      <c r="DQ38" s="626"/>
      <c r="DR38" s="626"/>
      <c r="DS38" s="626"/>
      <c r="DT38" s="626"/>
      <c r="DU38" s="626"/>
      <c r="DV38" s="627"/>
      <c r="DW38" s="630">
        <v>10</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874463</v>
      </c>
      <c r="CS39" s="657"/>
      <c r="CT39" s="657"/>
      <c r="CU39" s="657"/>
      <c r="CV39" s="657"/>
      <c r="CW39" s="657"/>
      <c r="CX39" s="657"/>
      <c r="CY39" s="658"/>
      <c r="CZ39" s="659">
        <v>3.2</v>
      </c>
      <c r="DA39" s="660"/>
      <c r="DB39" s="660"/>
      <c r="DC39" s="661"/>
      <c r="DD39" s="634">
        <v>695268</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600695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239626</v>
      </c>
      <c r="CS40" s="626"/>
      <c r="CT40" s="626"/>
      <c r="CU40" s="626"/>
      <c r="CV40" s="626"/>
      <c r="CW40" s="626"/>
      <c r="CX40" s="626"/>
      <c r="CY40" s="627"/>
      <c r="CZ40" s="659">
        <v>0.9</v>
      </c>
      <c r="DA40" s="660"/>
      <c r="DB40" s="660"/>
      <c r="DC40" s="661"/>
      <c r="DD40" s="634">
        <v>128726</v>
      </c>
      <c r="DE40" s="626"/>
      <c r="DF40" s="626"/>
      <c r="DG40" s="626"/>
      <c r="DH40" s="626"/>
      <c r="DI40" s="626"/>
      <c r="DJ40" s="626"/>
      <c r="DK40" s="627"/>
      <c r="DL40" s="634">
        <v>124974</v>
      </c>
      <c r="DM40" s="626"/>
      <c r="DN40" s="626"/>
      <c r="DO40" s="626"/>
      <c r="DP40" s="626"/>
      <c r="DQ40" s="626"/>
      <c r="DR40" s="626"/>
      <c r="DS40" s="626"/>
      <c r="DT40" s="626"/>
      <c r="DU40" s="626"/>
      <c r="DV40" s="627"/>
      <c r="DW40" s="630">
        <v>0.8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1515310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351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4638883</v>
      </c>
      <c r="CS42" s="626"/>
      <c r="CT42" s="626"/>
      <c r="CU42" s="626"/>
      <c r="CV42" s="626"/>
      <c r="CW42" s="626"/>
      <c r="CX42" s="626"/>
      <c r="CY42" s="627"/>
      <c r="CZ42" s="659">
        <v>17</v>
      </c>
      <c r="DA42" s="708"/>
      <c r="DB42" s="708"/>
      <c r="DC42" s="709"/>
      <c r="DD42" s="634">
        <v>1529200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70520</v>
      </c>
      <c r="CS43" s="657"/>
      <c r="CT43" s="657"/>
      <c r="CU43" s="657"/>
      <c r="CV43" s="657"/>
      <c r="CW43" s="657"/>
      <c r="CX43" s="657"/>
      <c r="CY43" s="658"/>
      <c r="CZ43" s="659">
        <v>0.3</v>
      </c>
      <c r="DA43" s="660"/>
      <c r="DB43" s="660"/>
      <c r="DC43" s="661"/>
      <c r="DD43" s="634">
        <v>23247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287</v>
      </c>
      <c r="CE44" s="732"/>
      <c r="CF44" s="622" t="s">
        <v>337</v>
      </c>
      <c r="CG44" s="623"/>
      <c r="CH44" s="623"/>
      <c r="CI44" s="623"/>
      <c r="CJ44" s="623"/>
      <c r="CK44" s="623"/>
      <c r="CL44" s="623"/>
      <c r="CM44" s="623"/>
      <c r="CN44" s="623"/>
      <c r="CO44" s="623"/>
      <c r="CP44" s="623"/>
      <c r="CQ44" s="624"/>
      <c r="CR44" s="625">
        <v>4638883</v>
      </c>
      <c r="CS44" s="626"/>
      <c r="CT44" s="626"/>
      <c r="CU44" s="626"/>
      <c r="CV44" s="626"/>
      <c r="CW44" s="626"/>
      <c r="CX44" s="626"/>
      <c r="CY44" s="627"/>
      <c r="CZ44" s="659">
        <v>17</v>
      </c>
      <c r="DA44" s="708"/>
      <c r="DB44" s="708"/>
      <c r="DC44" s="709"/>
      <c r="DD44" s="634">
        <v>1529200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2167380</v>
      </c>
      <c r="CS45" s="657"/>
      <c r="CT45" s="657"/>
      <c r="CU45" s="657"/>
      <c r="CV45" s="657"/>
      <c r="CW45" s="657"/>
      <c r="CX45" s="657"/>
      <c r="CY45" s="658"/>
      <c r="CZ45" s="659">
        <v>8</v>
      </c>
      <c r="DA45" s="660"/>
      <c r="DB45" s="660"/>
      <c r="DC45" s="661"/>
      <c r="DD45" s="634">
        <v>79510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2418792</v>
      </c>
      <c r="CS46" s="626"/>
      <c r="CT46" s="626"/>
      <c r="CU46" s="626"/>
      <c r="CV46" s="626"/>
      <c r="CW46" s="626"/>
      <c r="CX46" s="626"/>
      <c r="CY46" s="627"/>
      <c r="CZ46" s="659">
        <v>8.9</v>
      </c>
      <c r="DA46" s="708"/>
      <c r="DB46" s="708"/>
      <c r="DC46" s="709"/>
      <c r="DD46" s="634">
        <v>1446471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27223735</v>
      </c>
      <c r="CS49" s="693"/>
      <c r="CT49" s="693"/>
      <c r="CU49" s="693"/>
      <c r="CV49" s="693"/>
      <c r="CW49" s="693"/>
      <c r="CX49" s="693"/>
      <c r="CY49" s="720"/>
      <c r="CZ49" s="721">
        <v>100</v>
      </c>
      <c r="DA49" s="722"/>
      <c r="DB49" s="722"/>
      <c r="DC49" s="723"/>
      <c r="DD49" s="724">
        <v>17360828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27467</v>
      </c>
      <c r="R7" s="755"/>
      <c r="S7" s="755"/>
      <c r="T7" s="755"/>
      <c r="U7" s="755"/>
      <c r="V7" s="755">
        <v>26634</v>
      </c>
      <c r="W7" s="755"/>
      <c r="X7" s="755"/>
      <c r="Y7" s="755"/>
      <c r="Z7" s="755"/>
      <c r="AA7" s="755">
        <f>+Q7-V7</f>
        <v>833</v>
      </c>
      <c r="AB7" s="755"/>
      <c r="AC7" s="755"/>
      <c r="AD7" s="755"/>
      <c r="AE7" s="756"/>
      <c r="AF7" s="757">
        <v>801</v>
      </c>
      <c r="AG7" s="758"/>
      <c r="AH7" s="758"/>
      <c r="AI7" s="758"/>
      <c r="AJ7" s="759"/>
      <c r="AK7" s="794">
        <v>468</v>
      </c>
      <c r="AL7" s="795"/>
      <c r="AM7" s="795"/>
      <c r="AN7" s="795"/>
      <c r="AO7" s="795"/>
      <c r="AP7" s="795">
        <v>24703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0</v>
      </c>
      <c r="CI7" s="792"/>
      <c r="CJ7" s="792"/>
      <c r="CK7" s="792"/>
      <c r="CL7" s="793"/>
      <c r="CM7" s="791">
        <v>18</v>
      </c>
      <c r="CN7" s="792"/>
      <c r="CO7" s="792"/>
      <c r="CP7" s="792"/>
      <c r="CQ7" s="793"/>
      <c r="CR7" s="791">
        <v>3</v>
      </c>
      <c r="CS7" s="792"/>
      <c r="CT7" s="792"/>
      <c r="CU7" s="792"/>
      <c r="CV7" s="793"/>
      <c r="CW7" s="791">
        <v>0</v>
      </c>
      <c r="CX7" s="792"/>
      <c r="CY7" s="792"/>
      <c r="CZ7" s="792"/>
      <c r="DA7" s="793"/>
      <c r="DB7" s="791">
        <v>0</v>
      </c>
      <c r="DC7" s="792"/>
      <c r="DD7" s="792"/>
      <c r="DE7" s="792"/>
      <c r="DF7" s="793"/>
      <c r="DG7" s="791" t="s">
        <v>542</v>
      </c>
      <c r="DH7" s="792"/>
      <c r="DI7" s="792"/>
      <c r="DJ7" s="792"/>
      <c r="DK7" s="793"/>
      <c r="DL7" s="791" t="s">
        <v>542</v>
      </c>
      <c r="DM7" s="792"/>
      <c r="DN7" s="792"/>
      <c r="DO7" s="792"/>
      <c r="DP7" s="793"/>
      <c r="DQ7" s="791" t="s">
        <v>542</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482</v>
      </c>
      <c r="R8" s="779"/>
      <c r="S8" s="779"/>
      <c r="T8" s="779"/>
      <c r="U8" s="779"/>
      <c r="V8" s="779">
        <v>479</v>
      </c>
      <c r="W8" s="779"/>
      <c r="X8" s="779"/>
      <c r="Y8" s="779"/>
      <c r="Z8" s="779"/>
      <c r="AA8" s="779">
        <f t="shared" ref="AA8:AA11" si="0">+Q8-V8</f>
        <v>3</v>
      </c>
      <c r="AB8" s="779"/>
      <c r="AC8" s="779"/>
      <c r="AD8" s="779"/>
      <c r="AE8" s="780"/>
      <c r="AF8" s="781" t="s">
        <v>111</v>
      </c>
      <c r="AG8" s="782"/>
      <c r="AH8" s="782"/>
      <c r="AI8" s="782"/>
      <c r="AJ8" s="783"/>
      <c r="AK8" s="784">
        <v>43</v>
      </c>
      <c r="AL8" s="785"/>
      <c r="AM8" s="785"/>
      <c r="AN8" s="785"/>
      <c r="AO8" s="785"/>
      <c r="AP8" s="785">
        <v>696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1</v>
      </c>
      <c r="CI8" s="802"/>
      <c r="CJ8" s="802"/>
      <c r="CK8" s="802"/>
      <c r="CL8" s="803"/>
      <c r="CM8" s="801">
        <v>28</v>
      </c>
      <c r="CN8" s="802"/>
      <c r="CO8" s="802"/>
      <c r="CP8" s="802"/>
      <c r="CQ8" s="803"/>
      <c r="CR8" s="801">
        <v>30</v>
      </c>
      <c r="CS8" s="802"/>
      <c r="CT8" s="802"/>
      <c r="CU8" s="802"/>
      <c r="CV8" s="803"/>
      <c r="CW8" s="801">
        <v>0</v>
      </c>
      <c r="CX8" s="802"/>
      <c r="CY8" s="802"/>
      <c r="CZ8" s="802"/>
      <c r="DA8" s="803"/>
      <c r="DB8" s="801">
        <v>0</v>
      </c>
      <c r="DC8" s="802"/>
      <c r="DD8" s="802"/>
      <c r="DE8" s="802"/>
      <c r="DF8" s="803"/>
      <c r="DG8" s="801" t="s">
        <v>542</v>
      </c>
      <c r="DH8" s="802"/>
      <c r="DI8" s="802"/>
      <c r="DJ8" s="802"/>
      <c r="DK8" s="803"/>
      <c r="DL8" s="801" t="s">
        <v>542</v>
      </c>
      <c r="DM8" s="802"/>
      <c r="DN8" s="802"/>
      <c r="DO8" s="802"/>
      <c r="DP8" s="803"/>
      <c r="DQ8" s="801" t="s">
        <v>542</v>
      </c>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79</v>
      </c>
      <c r="R9" s="779"/>
      <c r="S9" s="779"/>
      <c r="T9" s="779"/>
      <c r="U9" s="779"/>
      <c r="V9" s="779">
        <v>79</v>
      </c>
      <c r="W9" s="779"/>
      <c r="X9" s="779"/>
      <c r="Y9" s="779"/>
      <c r="Z9" s="779"/>
      <c r="AA9" s="779">
        <f t="shared" si="0"/>
        <v>0</v>
      </c>
      <c r="AB9" s="779"/>
      <c r="AC9" s="779"/>
      <c r="AD9" s="779"/>
      <c r="AE9" s="780"/>
      <c r="AF9" s="781" t="s">
        <v>111</v>
      </c>
      <c r="AG9" s="782"/>
      <c r="AH9" s="782"/>
      <c r="AI9" s="782"/>
      <c r="AJ9" s="783"/>
      <c r="AK9" s="784">
        <v>79</v>
      </c>
      <c r="AL9" s="785"/>
      <c r="AM9" s="785"/>
      <c r="AN9" s="785"/>
      <c r="AO9" s="785"/>
      <c r="AP9" s="785">
        <v>226</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32</v>
      </c>
      <c r="CI9" s="802"/>
      <c r="CJ9" s="802"/>
      <c r="CK9" s="802"/>
      <c r="CL9" s="803"/>
      <c r="CM9" s="801">
        <v>1369</v>
      </c>
      <c r="CN9" s="802"/>
      <c r="CO9" s="802"/>
      <c r="CP9" s="802"/>
      <c r="CQ9" s="803"/>
      <c r="CR9" s="801">
        <v>380</v>
      </c>
      <c r="CS9" s="802"/>
      <c r="CT9" s="802"/>
      <c r="CU9" s="802"/>
      <c r="CV9" s="803"/>
      <c r="CW9" s="801">
        <v>0</v>
      </c>
      <c r="CX9" s="802"/>
      <c r="CY9" s="802"/>
      <c r="CZ9" s="802"/>
      <c r="DA9" s="803"/>
      <c r="DB9" s="801">
        <v>0</v>
      </c>
      <c r="DC9" s="802"/>
      <c r="DD9" s="802"/>
      <c r="DE9" s="802"/>
      <c r="DF9" s="803"/>
      <c r="DG9" s="801" t="s">
        <v>542</v>
      </c>
      <c r="DH9" s="802"/>
      <c r="DI9" s="802"/>
      <c r="DJ9" s="802"/>
      <c r="DK9" s="803"/>
      <c r="DL9" s="801" t="s">
        <v>542</v>
      </c>
      <c r="DM9" s="802"/>
      <c r="DN9" s="802"/>
      <c r="DO9" s="802"/>
      <c r="DP9" s="803"/>
      <c r="DQ9" s="801" t="s">
        <v>542</v>
      </c>
      <c r="DR9" s="802"/>
      <c r="DS9" s="802"/>
      <c r="DT9" s="802"/>
      <c r="DU9" s="803"/>
      <c r="DV9" s="804"/>
      <c r="DW9" s="805"/>
      <c r="DX9" s="805"/>
      <c r="DY9" s="805"/>
      <c r="DZ9" s="806"/>
      <c r="EA9" s="207"/>
    </row>
    <row r="10" spans="1:131" s="208" customFormat="1" ht="26.25" customHeight="1">
      <c r="A10" s="214">
        <v>4</v>
      </c>
      <c r="B10" s="775" t="s">
        <v>368</v>
      </c>
      <c r="C10" s="776"/>
      <c r="D10" s="776"/>
      <c r="E10" s="776"/>
      <c r="F10" s="776"/>
      <c r="G10" s="776"/>
      <c r="H10" s="776"/>
      <c r="I10" s="776"/>
      <c r="J10" s="776"/>
      <c r="K10" s="776"/>
      <c r="L10" s="776"/>
      <c r="M10" s="776"/>
      <c r="N10" s="776"/>
      <c r="O10" s="776"/>
      <c r="P10" s="777"/>
      <c r="Q10" s="778">
        <v>432</v>
      </c>
      <c r="R10" s="779"/>
      <c r="S10" s="779"/>
      <c r="T10" s="779"/>
      <c r="U10" s="779"/>
      <c r="V10" s="779">
        <v>432</v>
      </c>
      <c r="W10" s="779"/>
      <c r="X10" s="779"/>
      <c r="Y10" s="779"/>
      <c r="Z10" s="779"/>
      <c r="AA10" s="779">
        <f t="shared" si="0"/>
        <v>0</v>
      </c>
      <c r="AB10" s="779"/>
      <c r="AC10" s="779"/>
      <c r="AD10" s="779"/>
      <c r="AE10" s="780"/>
      <c r="AF10" s="781" t="s">
        <v>111</v>
      </c>
      <c r="AG10" s="782"/>
      <c r="AH10" s="782"/>
      <c r="AI10" s="782"/>
      <c r="AJ10" s="783"/>
      <c r="AK10" s="784">
        <v>0</v>
      </c>
      <c r="AL10" s="785"/>
      <c r="AM10" s="785"/>
      <c r="AN10" s="785"/>
      <c r="AO10" s="785"/>
      <c r="AP10" s="785">
        <v>602</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t="s">
        <v>369</v>
      </c>
      <c r="C11" s="776"/>
      <c r="D11" s="776"/>
      <c r="E11" s="776"/>
      <c r="F11" s="776"/>
      <c r="G11" s="776"/>
      <c r="H11" s="776"/>
      <c r="I11" s="776"/>
      <c r="J11" s="776"/>
      <c r="K11" s="776"/>
      <c r="L11" s="776"/>
      <c r="M11" s="776"/>
      <c r="N11" s="776"/>
      <c r="O11" s="776"/>
      <c r="P11" s="777"/>
      <c r="Q11" s="778">
        <v>30</v>
      </c>
      <c r="R11" s="779"/>
      <c r="S11" s="779"/>
      <c r="T11" s="779"/>
      <c r="U11" s="779"/>
      <c r="V11" s="779">
        <v>30</v>
      </c>
      <c r="W11" s="779"/>
      <c r="X11" s="779"/>
      <c r="Y11" s="779"/>
      <c r="Z11" s="779"/>
      <c r="AA11" s="779">
        <f t="shared" si="0"/>
        <v>0</v>
      </c>
      <c r="AB11" s="779"/>
      <c r="AC11" s="779"/>
      <c r="AD11" s="779"/>
      <c r="AE11" s="780"/>
      <c r="AF11" s="781" t="s">
        <v>111</v>
      </c>
      <c r="AG11" s="782"/>
      <c r="AH11" s="782"/>
      <c r="AI11" s="782"/>
      <c r="AJ11" s="783"/>
      <c r="AK11" s="784">
        <v>22</v>
      </c>
      <c r="AL11" s="785"/>
      <c r="AM11" s="785"/>
      <c r="AN11" s="785"/>
      <c r="AO11" s="785"/>
      <c r="AP11" s="785">
        <v>0</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1"/>
      <c r="AL22" s="822"/>
      <c r="AM22" s="822"/>
      <c r="AN22" s="822"/>
      <c r="AO22" s="822"/>
      <c r="AP22" s="822"/>
      <c r="AQ22" s="822"/>
      <c r="AR22" s="822"/>
      <c r="AS22" s="822"/>
      <c r="AT22" s="822"/>
      <c r="AU22" s="823"/>
      <c r="AV22" s="823"/>
      <c r="AW22" s="823"/>
      <c r="AX22" s="823"/>
      <c r="AY22" s="824"/>
      <c r="AZ22" s="825" t="s">
        <v>370</v>
      </c>
      <c r="BA22" s="825"/>
      <c r="BB22" s="825"/>
      <c r="BC22" s="825"/>
      <c r="BD22" s="826"/>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28059</v>
      </c>
      <c r="R23" s="814"/>
      <c r="S23" s="814"/>
      <c r="T23" s="814"/>
      <c r="U23" s="814"/>
      <c r="V23" s="813">
        <v>27224</v>
      </c>
      <c r="W23" s="814"/>
      <c r="X23" s="814"/>
      <c r="Y23" s="814"/>
      <c r="Z23" s="814"/>
      <c r="AA23" s="813">
        <v>836</v>
      </c>
      <c r="AB23" s="814"/>
      <c r="AC23" s="814"/>
      <c r="AD23" s="814"/>
      <c r="AE23" s="814"/>
      <c r="AF23" s="815">
        <v>801</v>
      </c>
      <c r="AG23" s="814"/>
      <c r="AH23" s="814"/>
      <c r="AI23" s="814"/>
      <c r="AJ23" s="816"/>
      <c r="AK23" s="817"/>
      <c r="AL23" s="818"/>
      <c r="AM23" s="818"/>
      <c r="AN23" s="818"/>
      <c r="AO23" s="818"/>
      <c r="AP23" s="814">
        <f>SUM(AP7:AT11)</f>
        <v>26227</v>
      </c>
      <c r="AQ23" s="814"/>
      <c r="AR23" s="814"/>
      <c r="AS23" s="814"/>
      <c r="AT23" s="814"/>
      <c r="AU23" s="819"/>
      <c r="AV23" s="819"/>
      <c r="AW23" s="819"/>
      <c r="AX23" s="819"/>
      <c r="AY23" s="820"/>
      <c r="AZ23" s="828" t="s">
        <v>111</v>
      </c>
      <c r="BA23" s="829"/>
      <c r="BB23" s="829"/>
      <c r="BC23" s="829"/>
      <c r="BD23" s="830"/>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7" t="s">
        <v>373</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1" t="s">
        <v>378</v>
      </c>
      <c r="AG26" s="832"/>
      <c r="AH26" s="832"/>
      <c r="AI26" s="832"/>
      <c r="AJ26" s="833"/>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4"/>
      <c r="AG27" s="835"/>
      <c r="AH27" s="835"/>
      <c r="AI27" s="835"/>
      <c r="AJ27" s="836"/>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0">
        <v>7963</v>
      </c>
      <c r="R28" s="841"/>
      <c r="S28" s="841"/>
      <c r="T28" s="841"/>
      <c r="U28" s="841"/>
      <c r="V28" s="841">
        <v>8295</v>
      </c>
      <c r="W28" s="841"/>
      <c r="X28" s="841"/>
      <c r="Y28" s="841"/>
      <c r="Z28" s="841"/>
      <c r="AA28" s="841">
        <v>-332</v>
      </c>
      <c r="AB28" s="841"/>
      <c r="AC28" s="841"/>
      <c r="AD28" s="841"/>
      <c r="AE28" s="842"/>
      <c r="AF28" s="843">
        <v>-332</v>
      </c>
      <c r="AG28" s="841"/>
      <c r="AH28" s="841"/>
      <c r="AI28" s="841"/>
      <c r="AJ28" s="844"/>
      <c r="AK28" s="845">
        <v>601</v>
      </c>
      <c r="AL28" s="837"/>
      <c r="AM28" s="837"/>
      <c r="AN28" s="837"/>
      <c r="AO28" s="837"/>
      <c r="AP28" s="837" t="s">
        <v>542</v>
      </c>
      <c r="AQ28" s="837"/>
      <c r="AR28" s="837"/>
      <c r="AS28" s="837"/>
      <c r="AT28" s="837"/>
      <c r="AU28" s="837" t="s">
        <v>542</v>
      </c>
      <c r="AV28" s="837"/>
      <c r="AW28" s="837"/>
      <c r="AX28" s="837"/>
      <c r="AY28" s="837"/>
      <c r="AZ28" s="837" t="s">
        <v>542</v>
      </c>
      <c r="BA28" s="837"/>
      <c r="BB28" s="837"/>
      <c r="BC28" s="837"/>
      <c r="BD28" s="837"/>
      <c r="BE28" s="838"/>
      <c r="BF28" s="838"/>
      <c r="BG28" s="838"/>
      <c r="BH28" s="838"/>
      <c r="BI28" s="839"/>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4147</v>
      </c>
      <c r="R29" s="779"/>
      <c r="S29" s="779"/>
      <c r="T29" s="779"/>
      <c r="U29" s="779"/>
      <c r="V29" s="779">
        <v>3980</v>
      </c>
      <c r="W29" s="779"/>
      <c r="X29" s="779"/>
      <c r="Y29" s="779"/>
      <c r="Z29" s="779"/>
      <c r="AA29" s="779">
        <v>167</v>
      </c>
      <c r="AB29" s="779"/>
      <c r="AC29" s="779"/>
      <c r="AD29" s="779"/>
      <c r="AE29" s="780"/>
      <c r="AF29" s="781">
        <v>167</v>
      </c>
      <c r="AG29" s="782"/>
      <c r="AH29" s="782"/>
      <c r="AI29" s="782"/>
      <c r="AJ29" s="783"/>
      <c r="AK29" s="848">
        <v>618</v>
      </c>
      <c r="AL29" s="849"/>
      <c r="AM29" s="849"/>
      <c r="AN29" s="849"/>
      <c r="AO29" s="849"/>
      <c r="AP29" s="849" t="s">
        <v>542</v>
      </c>
      <c r="AQ29" s="849"/>
      <c r="AR29" s="849"/>
      <c r="AS29" s="849"/>
      <c r="AT29" s="849"/>
      <c r="AU29" s="849" t="s">
        <v>542</v>
      </c>
      <c r="AV29" s="849"/>
      <c r="AW29" s="849"/>
      <c r="AX29" s="849"/>
      <c r="AY29" s="849"/>
      <c r="AZ29" s="849" t="s">
        <v>542</v>
      </c>
      <c r="BA29" s="849"/>
      <c r="BB29" s="849"/>
      <c r="BC29" s="849"/>
      <c r="BD29" s="849"/>
      <c r="BE29" s="846"/>
      <c r="BF29" s="846"/>
      <c r="BG29" s="846"/>
      <c r="BH29" s="846"/>
      <c r="BI29" s="847"/>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838</v>
      </c>
      <c r="R30" s="779"/>
      <c r="S30" s="779"/>
      <c r="T30" s="779"/>
      <c r="U30" s="779"/>
      <c r="V30" s="779">
        <v>838</v>
      </c>
      <c r="W30" s="779"/>
      <c r="X30" s="779"/>
      <c r="Y30" s="779"/>
      <c r="Z30" s="779"/>
      <c r="AA30" s="779">
        <v>0</v>
      </c>
      <c r="AB30" s="779"/>
      <c r="AC30" s="779"/>
      <c r="AD30" s="779"/>
      <c r="AE30" s="780"/>
      <c r="AF30" s="781">
        <v>0</v>
      </c>
      <c r="AG30" s="782"/>
      <c r="AH30" s="782"/>
      <c r="AI30" s="782"/>
      <c r="AJ30" s="783"/>
      <c r="AK30" s="848">
        <v>209</v>
      </c>
      <c r="AL30" s="849"/>
      <c r="AM30" s="849"/>
      <c r="AN30" s="849"/>
      <c r="AO30" s="849"/>
      <c r="AP30" s="849" t="s">
        <v>542</v>
      </c>
      <c r="AQ30" s="849"/>
      <c r="AR30" s="849"/>
      <c r="AS30" s="849"/>
      <c r="AT30" s="849"/>
      <c r="AU30" s="849" t="s">
        <v>542</v>
      </c>
      <c r="AV30" s="849"/>
      <c r="AW30" s="849"/>
      <c r="AX30" s="849"/>
      <c r="AY30" s="849"/>
      <c r="AZ30" s="849" t="s">
        <v>542</v>
      </c>
      <c r="BA30" s="849"/>
      <c r="BB30" s="849"/>
      <c r="BC30" s="849"/>
      <c r="BD30" s="849"/>
      <c r="BE30" s="846"/>
      <c r="BF30" s="846"/>
      <c r="BG30" s="846"/>
      <c r="BH30" s="846"/>
      <c r="BI30" s="847"/>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53</v>
      </c>
      <c r="R31" s="779"/>
      <c r="S31" s="779"/>
      <c r="T31" s="779"/>
      <c r="U31" s="779"/>
      <c r="V31" s="779">
        <v>53</v>
      </c>
      <c r="W31" s="779"/>
      <c r="X31" s="779"/>
      <c r="Y31" s="779"/>
      <c r="Z31" s="779"/>
      <c r="AA31" s="779">
        <v>0</v>
      </c>
      <c r="AB31" s="779"/>
      <c r="AC31" s="779"/>
      <c r="AD31" s="779"/>
      <c r="AE31" s="780"/>
      <c r="AF31" s="781" t="s">
        <v>111</v>
      </c>
      <c r="AG31" s="782"/>
      <c r="AH31" s="782"/>
      <c r="AI31" s="782"/>
      <c r="AJ31" s="783"/>
      <c r="AK31" s="848">
        <v>5</v>
      </c>
      <c r="AL31" s="849"/>
      <c r="AM31" s="849"/>
      <c r="AN31" s="849"/>
      <c r="AO31" s="849"/>
      <c r="AP31" s="849">
        <v>61</v>
      </c>
      <c r="AQ31" s="849"/>
      <c r="AR31" s="849"/>
      <c r="AS31" s="849"/>
      <c r="AT31" s="849"/>
      <c r="AU31" s="849">
        <v>3</v>
      </c>
      <c r="AV31" s="849"/>
      <c r="AW31" s="849"/>
      <c r="AX31" s="849"/>
      <c r="AY31" s="849"/>
      <c r="AZ31" s="850" t="s">
        <v>542</v>
      </c>
      <c r="BA31" s="850"/>
      <c r="BB31" s="850"/>
      <c r="BC31" s="850"/>
      <c r="BD31" s="850"/>
      <c r="BE31" s="846"/>
      <c r="BF31" s="846"/>
      <c r="BG31" s="846"/>
      <c r="BH31" s="846"/>
      <c r="BI31" s="847"/>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1693</v>
      </c>
      <c r="R32" s="779"/>
      <c r="S32" s="779"/>
      <c r="T32" s="779"/>
      <c r="U32" s="779"/>
      <c r="V32" s="779">
        <v>1695</v>
      </c>
      <c r="W32" s="779"/>
      <c r="X32" s="779"/>
      <c r="Y32" s="779"/>
      <c r="Z32" s="779"/>
      <c r="AA32" s="779">
        <v>-2</v>
      </c>
      <c r="AB32" s="779"/>
      <c r="AC32" s="779"/>
      <c r="AD32" s="779"/>
      <c r="AE32" s="780"/>
      <c r="AF32" s="781">
        <v>849</v>
      </c>
      <c r="AG32" s="782"/>
      <c r="AH32" s="782"/>
      <c r="AI32" s="782"/>
      <c r="AJ32" s="783"/>
      <c r="AK32" s="848">
        <v>13</v>
      </c>
      <c r="AL32" s="849"/>
      <c r="AM32" s="849"/>
      <c r="AN32" s="849"/>
      <c r="AO32" s="849"/>
      <c r="AP32" s="849">
        <v>1736</v>
      </c>
      <c r="AQ32" s="849"/>
      <c r="AR32" s="849"/>
      <c r="AS32" s="849"/>
      <c r="AT32" s="849"/>
      <c r="AU32" s="849">
        <v>0</v>
      </c>
      <c r="AV32" s="849"/>
      <c r="AW32" s="849"/>
      <c r="AX32" s="849"/>
      <c r="AY32" s="849"/>
      <c r="AZ32" s="850" t="s">
        <v>542</v>
      </c>
      <c r="BA32" s="850"/>
      <c r="BB32" s="850"/>
      <c r="BC32" s="850"/>
      <c r="BD32" s="850"/>
      <c r="BE32" s="846" t="s">
        <v>388</v>
      </c>
      <c r="BF32" s="846"/>
      <c r="BG32" s="846"/>
      <c r="BH32" s="846"/>
      <c r="BI32" s="847"/>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2854</v>
      </c>
      <c r="R33" s="779"/>
      <c r="S33" s="779"/>
      <c r="T33" s="779"/>
      <c r="U33" s="779"/>
      <c r="V33" s="779">
        <v>2625</v>
      </c>
      <c r="W33" s="779"/>
      <c r="X33" s="779"/>
      <c r="Y33" s="779"/>
      <c r="Z33" s="779"/>
      <c r="AA33" s="779">
        <v>229</v>
      </c>
      <c r="AB33" s="779"/>
      <c r="AC33" s="779"/>
      <c r="AD33" s="779"/>
      <c r="AE33" s="780"/>
      <c r="AF33" s="781">
        <v>1740</v>
      </c>
      <c r="AG33" s="782"/>
      <c r="AH33" s="782"/>
      <c r="AI33" s="782"/>
      <c r="AJ33" s="783"/>
      <c r="AK33" s="848">
        <v>1007</v>
      </c>
      <c r="AL33" s="849"/>
      <c r="AM33" s="849"/>
      <c r="AN33" s="849"/>
      <c r="AO33" s="849"/>
      <c r="AP33" s="849">
        <v>15102</v>
      </c>
      <c r="AQ33" s="849"/>
      <c r="AR33" s="849"/>
      <c r="AS33" s="849"/>
      <c r="AT33" s="849"/>
      <c r="AU33" s="849">
        <v>8880</v>
      </c>
      <c r="AV33" s="849"/>
      <c r="AW33" s="849"/>
      <c r="AX33" s="849"/>
      <c r="AY33" s="849"/>
      <c r="AZ33" s="850" t="s">
        <v>542</v>
      </c>
      <c r="BA33" s="850"/>
      <c r="BB33" s="850"/>
      <c r="BC33" s="850"/>
      <c r="BD33" s="850"/>
      <c r="BE33" s="846" t="s">
        <v>388</v>
      </c>
      <c r="BF33" s="846"/>
      <c r="BG33" s="846"/>
      <c r="BH33" s="846"/>
      <c r="BI33" s="847"/>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1"/>
      <c r="R50" s="852"/>
      <c r="S50" s="852"/>
      <c r="T50" s="852"/>
      <c r="U50" s="852"/>
      <c r="V50" s="852"/>
      <c r="W50" s="852"/>
      <c r="X50" s="852"/>
      <c r="Y50" s="852"/>
      <c r="Z50" s="852"/>
      <c r="AA50" s="852"/>
      <c r="AB50" s="852"/>
      <c r="AC50" s="852"/>
      <c r="AD50" s="852"/>
      <c r="AE50" s="853"/>
      <c r="AF50" s="781"/>
      <c r="AG50" s="782"/>
      <c r="AH50" s="782"/>
      <c r="AI50" s="782"/>
      <c r="AJ50" s="783"/>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1"/>
      <c r="R51" s="852"/>
      <c r="S51" s="852"/>
      <c r="T51" s="852"/>
      <c r="U51" s="852"/>
      <c r="V51" s="852"/>
      <c r="W51" s="852"/>
      <c r="X51" s="852"/>
      <c r="Y51" s="852"/>
      <c r="Z51" s="852"/>
      <c r="AA51" s="852"/>
      <c r="AB51" s="852"/>
      <c r="AC51" s="852"/>
      <c r="AD51" s="852"/>
      <c r="AE51" s="853"/>
      <c r="AF51" s="781"/>
      <c r="AG51" s="782"/>
      <c r="AH51" s="782"/>
      <c r="AI51" s="782"/>
      <c r="AJ51" s="783"/>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1"/>
      <c r="R52" s="852"/>
      <c r="S52" s="852"/>
      <c r="T52" s="852"/>
      <c r="U52" s="852"/>
      <c r="V52" s="852"/>
      <c r="W52" s="852"/>
      <c r="X52" s="852"/>
      <c r="Y52" s="852"/>
      <c r="Z52" s="852"/>
      <c r="AA52" s="852"/>
      <c r="AB52" s="852"/>
      <c r="AC52" s="852"/>
      <c r="AD52" s="852"/>
      <c r="AE52" s="853"/>
      <c r="AF52" s="781"/>
      <c r="AG52" s="782"/>
      <c r="AH52" s="782"/>
      <c r="AI52" s="782"/>
      <c r="AJ52" s="783"/>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1"/>
      <c r="R53" s="852"/>
      <c r="S53" s="852"/>
      <c r="T53" s="852"/>
      <c r="U53" s="852"/>
      <c r="V53" s="852"/>
      <c r="W53" s="852"/>
      <c r="X53" s="852"/>
      <c r="Y53" s="852"/>
      <c r="Z53" s="852"/>
      <c r="AA53" s="852"/>
      <c r="AB53" s="852"/>
      <c r="AC53" s="852"/>
      <c r="AD53" s="852"/>
      <c r="AE53" s="853"/>
      <c r="AF53" s="781"/>
      <c r="AG53" s="782"/>
      <c r="AH53" s="782"/>
      <c r="AI53" s="782"/>
      <c r="AJ53" s="783"/>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1"/>
      <c r="R54" s="852"/>
      <c r="S54" s="852"/>
      <c r="T54" s="852"/>
      <c r="U54" s="852"/>
      <c r="V54" s="852"/>
      <c r="W54" s="852"/>
      <c r="X54" s="852"/>
      <c r="Y54" s="852"/>
      <c r="Z54" s="852"/>
      <c r="AA54" s="852"/>
      <c r="AB54" s="852"/>
      <c r="AC54" s="852"/>
      <c r="AD54" s="852"/>
      <c r="AE54" s="853"/>
      <c r="AF54" s="781"/>
      <c r="AG54" s="782"/>
      <c r="AH54" s="782"/>
      <c r="AI54" s="782"/>
      <c r="AJ54" s="783"/>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1"/>
      <c r="R55" s="852"/>
      <c r="S55" s="852"/>
      <c r="T55" s="852"/>
      <c r="U55" s="852"/>
      <c r="V55" s="852"/>
      <c r="W55" s="852"/>
      <c r="X55" s="852"/>
      <c r="Y55" s="852"/>
      <c r="Z55" s="852"/>
      <c r="AA55" s="852"/>
      <c r="AB55" s="852"/>
      <c r="AC55" s="852"/>
      <c r="AD55" s="852"/>
      <c r="AE55" s="853"/>
      <c r="AF55" s="781"/>
      <c r="AG55" s="782"/>
      <c r="AH55" s="782"/>
      <c r="AI55" s="782"/>
      <c r="AJ55" s="783"/>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1"/>
      <c r="R56" s="852"/>
      <c r="S56" s="852"/>
      <c r="T56" s="852"/>
      <c r="U56" s="852"/>
      <c r="V56" s="852"/>
      <c r="W56" s="852"/>
      <c r="X56" s="852"/>
      <c r="Y56" s="852"/>
      <c r="Z56" s="852"/>
      <c r="AA56" s="852"/>
      <c r="AB56" s="852"/>
      <c r="AC56" s="852"/>
      <c r="AD56" s="852"/>
      <c r="AE56" s="853"/>
      <c r="AF56" s="781"/>
      <c r="AG56" s="782"/>
      <c r="AH56" s="782"/>
      <c r="AI56" s="782"/>
      <c r="AJ56" s="783"/>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1"/>
      <c r="R57" s="852"/>
      <c r="S57" s="852"/>
      <c r="T57" s="852"/>
      <c r="U57" s="852"/>
      <c r="V57" s="852"/>
      <c r="W57" s="852"/>
      <c r="X57" s="852"/>
      <c r="Y57" s="852"/>
      <c r="Z57" s="852"/>
      <c r="AA57" s="852"/>
      <c r="AB57" s="852"/>
      <c r="AC57" s="852"/>
      <c r="AD57" s="852"/>
      <c r="AE57" s="853"/>
      <c r="AF57" s="781"/>
      <c r="AG57" s="782"/>
      <c r="AH57" s="782"/>
      <c r="AI57" s="782"/>
      <c r="AJ57" s="783"/>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1"/>
      <c r="R58" s="852"/>
      <c r="S58" s="852"/>
      <c r="T58" s="852"/>
      <c r="U58" s="852"/>
      <c r="V58" s="852"/>
      <c r="W58" s="852"/>
      <c r="X58" s="852"/>
      <c r="Y58" s="852"/>
      <c r="Z58" s="852"/>
      <c r="AA58" s="852"/>
      <c r="AB58" s="852"/>
      <c r="AC58" s="852"/>
      <c r="AD58" s="852"/>
      <c r="AE58" s="853"/>
      <c r="AF58" s="781"/>
      <c r="AG58" s="782"/>
      <c r="AH58" s="782"/>
      <c r="AI58" s="782"/>
      <c r="AJ58" s="783"/>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1"/>
      <c r="R59" s="852"/>
      <c r="S59" s="852"/>
      <c r="T59" s="852"/>
      <c r="U59" s="852"/>
      <c r="V59" s="852"/>
      <c r="W59" s="852"/>
      <c r="X59" s="852"/>
      <c r="Y59" s="852"/>
      <c r="Z59" s="852"/>
      <c r="AA59" s="852"/>
      <c r="AB59" s="852"/>
      <c r="AC59" s="852"/>
      <c r="AD59" s="852"/>
      <c r="AE59" s="853"/>
      <c r="AF59" s="781"/>
      <c r="AG59" s="782"/>
      <c r="AH59" s="782"/>
      <c r="AI59" s="782"/>
      <c r="AJ59" s="783"/>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1"/>
      <c r="R60" s="852"/>
      <c r="S60" s="852"/>
      <c r="T60" s="852"/>
      <c r="U60" s="852"/>
      <c r="V60" s="852"/>
      <c r="W60" s="852"/>
      <c r="X60" s="852"/>
      <c r="Y60" s="852"/>
      <c r="Z60" s="852"/>
      <c r="AA60" s="852"/>
      <c r="AB60" s="852"/>
      <c r="AC60" s="852"/>
      <c r="AD60" s="852"/>
      <c r="AE60" s="853"/>
      <c r="AF60" s="781"/>
      <c r="AG60" s="782"/>
      <c r="AH60" s="782"/>
      <c r="AI60" s="782"/>
      <c r="AJ60" s="783"/>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1"/>
      <c r="R61" s="852"/>
      <c r="S61" s="852"/>
      <c r="T61" s="852"/>
      <c r="U61" s="852"/>
      <c r="V61" s="852"/>
      <c r="W61" s="852"/>
      <c r="X61" s="852"/>
      <c r="Y61" s="852"/>
      <c r="Z61" s="852"/>
      <c r="AA61" s="852"/>
      <c r="AB61" s="852"/>
      <c r="AC61" s="852"/>
      <c r="AD61" s="852"/>
      <c r="AE61" s="853"/>
      <c r="AF61" s="781"/>
      <c r="AG61" s="782"/>
      <c r="AH61" s="782"/>
      <c r="AI61" s="782"/>
      <c r="AJ61" s="783"/>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1"/>
      <c r="R62" s="852"/>
      <c r="S62" s="852"/>
      <c r="T62" s="852"/>
      <c r="U62" s="852"/>
      <c r="V62" s="852"/>
      <c r="W62" s="852"/>
      <c r="X62" s="852"/>
      <c r="Y62" s="852"/>
      <c r="Z62" s="852"/>
      <c r="AA62" s="852"/>
      <c r="AB62" s="852"/>
      <c r="AC62" s="852"/>
      <c r="AD62" s="852"/>
      <c r="AE62" s="853"/>
      <c r="AF62" s="781"/>
      <c r="AG62" s="782"/>
      <c r="AH62" s="782"/>
      <c r="AI62" s="782"/>
      <c r="AJ62" s="783"/>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5"/>
      <c r="BL62" s="825"/>
      <c r="BM62" s="825"/>
      <c r="BN62" s="826"/>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391</v>
      </c>
      <c r="C63" s="811"/>
      <c r="D63" s="811"/>
      <c r="E63" s="811"/>
      <c r="F63" s="811"/>
      <c r="G63" s="811"/>
      <c r="H63" s="811"/>
      <c r="I63" s="811"/>
      <c r="J63" s="811"/>
      <c r="K63" s="811"/>
      <c r="L63" s="811"/>
      <c r="M63" s="811"/>
      <c r="N63" s="811"/>
      <c r="O63" s="811"/>
      <c r="P63" s="812"/>
      <c r="Q63" s="856"/>
      <c r="R63" s="857"/>
      <c r="S63" s="857"/>
      <c r="T63" s="857"/>
      <c r="U63" s="857"/>
      <c r="V63" s="857"/>
      <c r="W63" s="857"/>
      <c r="X63" s="857"/>
      <c r="Y63" s="857"/>
      <c r="Z63" s="857"/>
      <c r="AA63" s="857"/>
      <c r="AB63" s="857"/>
      <c r="AC63" s="857"/>
      <c r="AD63" s="857"/>
      <c r="AE63" s="858"/>
      <c r="AF63" s="859">
        <v>2425</v>
      </c>
      <c r="AG63" s="860"/>
      <c r="AH63" s="860"/>
      <c r="AI63" s="860"/>
      <c r="AJ63" s="861"/>
      <c r="AK63" s="862"/>
      <c r="AL63" s="857"/>
      <c r="AM63" s="857"/>
      <c r="AN63" s="857"/>
      <c r="AO63" s="857"/>
      <c r="AP63" s="860">
        <f>SUM(AP28:AT33)</f>
        <v>16899</v>
      </c>
      <c r="AQ63" s="860"/>
      <c r="AR63" s="860"/>
      <c r="AS63" s="860"/>
      <c r="AT63" s="860"/>
      <c r="AU63" s="860">
        <f>SUM(AU28:AY33)</f>
        <v>8883</v>
      </c>
      <c r="AV63" s="860"/>
      <c r="AW63" s="860"/>
      <c r="AX63" s="860"/>
      <c r="AY63" s="860"/>
      <c r="AZ63" s="864"/>
      <c r="BA63" s="864"/>
      <c r="BB63" s="864"/>
      <c r="BC63" s="864"/>
      <c r="BD63" s="864"/>
      <c r="BE63" s="865"/>
      <c r="BF63" s="865"/>
      <c r="BG63" s="865"/>
      <c r="BH63" s="865"/>
      <c r="BI63" s="866"/>
      <c r="BJ63" s="867" t="s">
        <v>111</v>
      </c>
      <c r="BK63" s="868"/>
      <c r="BL63" s="868"/>
      <c r="BM63" s="868"/>
      <c r="BN63" s="869"/>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0" t="s">
        <v>378</v>
      </c>
      <c r="AG66" s="832"/>
      <c r="AH66" s="832"/>
      <c r="AI66" s="832"/>
      <c r="AJ66" s="871"/>
      <c r="AK66" s="737" t="s">
        <v>379</v>
      </c>
      <c r="AL66" s="761"/>
      <c r="AM66" s="761"/>
      <c r="AN66" s="761"/>
      <c r="AO66" s="762"/>
      <c r="AP66" s="737" t="s">
        <v>380</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2"/>
      <c r="AG67" s="835"/>
      <c r="AH67" s="835"/>
      <c r="AI67" s="835"/>
      <c r="AJ67" s="873"/>
      <c r="AK67" s="874"/>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9"/>
    </row>
    <row r="68" spans="1:131" s="200" customFormat="1" ht="26.25" customHeight="1" thickTop="1">
      <c r="A68" s="211">
        <v>1</v>
      </c>
      <c r="B68" s="887" t="s">
        <v>543</v>
      </c>
      <c r="C68" s="888"/>
      <c r="D68" s="888"/>
      <c r="E68" s="888"/>
      <c r="F68" s="888"/>
      <c r="G68" s="888"/>
      <c r="H68" s="888"/>
      <c r="I68" s="888"/>
      <c r="J68" s="888"/>
      <c r="K68" s="888"/>
      <c r="L68" s="888"/>
      <c r="M68" s="888"/>
      <c r="N68" s="888"/>
      <c r="O68" s="888"/>
      <c r="P68" s="889"/>
      <c r="Q68" s="890">
        <v>1224</v>
      </c>
      <c r="R68" s="884"/>
      <c r="S68" s="884"/>
      <c r="T68" s="884"/>
      <c r="U68" s="884"/>
      <c r="V68" s="884">
        <v>300</v>
      </c>
      <c r="W68" s="884"/>
      <c r="X68" s="884"/>
      <c r="Y68" s="884"/>
      <c r="Z68" s="884"/>
      <c r="AA68" s="884">
        <f>+Q68-V68</f>
        <v>924</v>
      </c>
      <c r="AB68" s="884"/>
      <c r="AC68" s="884"/>
      <c r="AD68" s="884"/>
      <c r="AE68" s="884"/>
      <c r="AF68" s="884">
        <v>924</v>
      </c>
      <c r="AG68" s="884"/>
      <c r="AH68" s="884"/>
      <c r="AI68" s="884"/>
      <c r="AJ68" s="884"/>
      <c r="AK68" s="884">
        <v>0</v>
      </c>
      <c r="AL68" s="884"/>
      <c r="AM68" s="884"/>
      <c r="AN68" s="884"/>
      <c r="AO68" s="884"/>
      <c r="AP68" s="884">
        <v>19706</v>
      </c>
      <c r="AQ68" s="884"/>
      <c r="AR68" s="884"/>
      <c r="AS68" s="884"/>
      <c r="AT68" s="884"/>
      <c r="AU68" s="884" t="s">
        <v>542</v>
      </c>
      <c r="AV68" s="884"/>
      <c r="AW68" s="884"/>
      <c r="AX68" s="884"/>
      <c r="AY68" s="884"/>
      <c r="AZ68" s="885"/>
      <c r="BA68" s="885"/>
      <c r="BB68" s="885"/>
      <c r="BC68" s="885"/>
      <c r="BD68" s="886"/>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9"/>
    </row>
    <row r="69" spans="1:131" s="200" customFormat="1" ht="26.25" customHeight="1">
      <c r="A69" s="214">
        <v>2</v>
      </c>
      <c r="B69" s="891" t="s">
        <v>544</v>
      </c>
      <c r="C69" s="892"/>
      <c r="D69" s="892"/>
      <c r="E69" s="892"/>
      <c r="F69" s="892"/>
      <c r="G69" s="892"/>
      <c r="H69" s="892"/>
      <c r="I69" s="892"/>
      <c r="J69" s="892"/>
      <c r="K69" s="892"/>
      <c r="L69" s="892"/>
      <c r="M69" s="892"/>
      <c r="N69" s="892"/>
      <c r="O69" s="892"/>
      <c r="P69" s="893"/>
      <c r="Q69" s="894">
        <v>79</v>
      </c>
      <c r="R69" s="849"/>
      <c r="S69" s="849"/>
      <c r="T69" s="849"/>
      <c r="U69" s="849"/>
      <c r="V69" s="849">
        <v>58</v>
      </c>
      <c r="W69" s="849"/>
      <c r="X69" s="849"/>
      <c r="Y69" s="849"/>
      <c r="Z69" s="849"/>
      <c r="AA69" s="895">
        <f>+Q69-V69</f>
        <v>21</v>
      </c>
      <c r="AB69" s="896"/>
      <c r="AC69" s="896"/>
      <c r="AD69" s="896"/>
      <c r="AE69" s="848"/>
      <c r="AF69" s="849">
        <v>21</v>
      </c>
      <c r="AG69" s="849"/>
      <c r="AH69" s="849"/>
      <c r="AI69" s="849"/>
      <c r="AJ69" s="849"/>
      <c r="AK69" s="849" t="s">
        <v>542</v>
      </c>
      <c r="AL69" s="849"/>
      <c r="AM69" s="849"/>
      <c r="AN69" s="849"/>
      <c r="AO69" s="849"/>
      <c r="AP69" s="849" t="s">
        <v>542</v>
      </c>
      <c r="AQ69" s="849"/>
      <c r="AR69" s="849"/>
      <c r="AS69" s="849"/>
      <c r="AT69" s="849"/>
      <c r="AU69" s="849" t="s">
        <v>542</v>
      </c>
      <c r="AV69" s="849"/>
      <c r="AW69" s="849"/>
      <c r="AX69" s="849"/>
      <c r="AY69" s="849"/>
      <c r="AZ69" s="897"/>
      <c r="BA69" s="897"/>
      <c r="BB69" s="897"/>
      <c r="BC69" s="897"/>
      <c r="BD69" s="898"/>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9"/>
    </row>
    <row r="70" spans="1:131" s="200" customFormat="1" ht="26.25" customHeight="1">
      <c r="A70" s="214">
        <v>3</v>
      </c>
      <c r="B70" s="891" t="s">
        <v>545</v>
      </c>
      <c r="C70" s="892"/>
      <c r="D70" s="892"/>
      <c r="E70" s="892"/>
      <c r="F70" s="892"/>
      <c r="G70" s="892"/>
      <c r="H70" s="892"/>
      <c r="I70" s="892"/>
      <c r="J70" s="892"/>
      <c r="K70" s="892"/>
      <c r="L70" s="892"/>
      <c r="M70" s="892"/>
      <c r="N70" s="892"/>
      <c r="O70" s="892"/>
      <c r="P70" s="893"/>
      <c r="Q70" s="894">
        <v>34</v>
      </c>
      <c r="R70" s="849"/>
      <c r="S70" s="849"/>
      <c r="T70" s="849"/>
      <c r="U70" s="849"/>
      <c r="V70" s="849">
        <v>30</v>
      </c>
      <c r="W70" s="849"/>
      <c r="X70" s="849"/>
      <c r="Y70" s="849"/>
      <c r="Z70" s="849"/>
      <c r="AA70" s="895">
        <f>+Q70-V70</f>
        <v>4</v>
      </c>
      <c r="AB70" s="896"/>
      <c r="AC70" s="896"/>
      <c r="AD70" s="896"/>
      <c r="AE70" s="848"/>
      <c r="AF70" s="849">
        <v>4</v>
      </c>
      <c r="AG70" s="849"/>
      <c r="AH70" s="849"/>
      <c r="AI70" s="849"/>
      <c r="AJ70" s="849"/>
      <c r="AK70" s="849" t="s">
        <v>542</v>
      </c>
      <c r="AL70" s="849"/>
      <c r="AM70" s="849"/>
      <c r="AN70" s="849"/>
      <c r="AO70" s="849"/>
      <c r="AP70" s="849" t="s">
        <v>542</v>
      </c>
      <c r="AQ70" s="849"/>
      <c r="AR70" s="849"/>
      <c r="AS70" s="849"/>
      <c r="AT70" s="849"/>
      <c r="AU70" s="849" t="s">
        <v>542</v>
      </c>
      <c r="AV70" s="849"/>
      <c r="AW70" s="849"/>
      <c r="AX70" s="849"/>
      <c r="AY70" s="849"/>
      <c r="AZ70" s="897"/>
      <c r="BA70" s="897"/>
      <c r="BB70" s="897"/>
      <c r="BC70" s="897"/>
      <c r="BD70" s="898"/>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9"/>
    </row>
    <row r="71" spans="1:131" s="200" customFormat="1" ht="26.25" customHeight="1">
      <c r="A71" s="214">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7"/>
      <c r="BA71" s="897"/>
      <c r="BB71" s="897"/>
      <c r="BC71" s="897"/>
      <c r="BD71" s="898"/>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9"/>
    </row>
    <row r="72" spans="1:131" s="200" customFormat="1" ht="26.25" customHeight="1">
      <c r="A72" s="214">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7"/>
      <c r="BA72" s="897"/>
      <c r="BB72" s="897"/>
      <c r="BC72" s="897"/>
      <c r="BD72" s="898"/>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9"/>
    </row>
    <row r="73" spans="1:131" s="200" customFormat="1" ht="26.25" customHeight="1">
      <c r="A73" s="214">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7"/>
      <c r="BA73" s="897"/>
      <c r="BB73" s="897"/>
      <c r="BC73" s="897"/>
      <c r="BD73" s="898"/>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9"/>
    </row>
    <row r="74" spans="1:131" s="200" customFormat="1" ht="26.25" customHeight="1">
      <c r="A74" s="214">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7"/>
      <c r="BA74" s="897"/>
      <c r="BB74" s="897"/>
      <c r="BC74" s="897"/>
      <c r="BD74" s="898"/>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9"/>
    </row>
    <row r="75" spans="1:131" s="200" customFormat="1" ht="26.25" customHeight="1">
      <c r="A75" s="214">
        <v>8</v>
      </c>
      <c r="B75" s="891"/>
      <c r="C75" s="892"/>
      <c r="D75" s="892"/>
      <c r="E75" s="892"/>
      <c r="F75" s="892"/>
      <c r="G75" s="892"/>
      <c r="H75" s="892"/>
      <c r="I75" s="892"/>
      <c r="J75" s="892"/>
      <c r="K75" s="892"/>
      <c r="L75" s="892"/>
      <c r="M75" s="892"/>
      <c r="N75" s="892"/>
      <c r="O75" s="892"/>
      <c r="P75" s="893"/>
      <c r="Q75" s="899"/>
      <c r="R75" s="896"/>
      <c r="S75" s="896"/>
      <c r="T75" s="896"/>
      <c r="U75" s="848"/>
      <c r="V75" s="895"/>
      <c r="W75" s="896"/>
      <c r="X75" s="896"/>
      <c r="Y75" s="896"/>
      <c r="Z75" s="848"/>
      <c r="AA75" s="895"/>
      <c r="AB75" s="896"/>
      <c r="AC75" s="896"/>
      <c r="AD75" s="896"/>
      <c r="AE75" s="848"/>
      <c r="AF75" s="895"/>
      <c r="AG75" s="896"/>
      <c r="AH75" s="896"/>
      <c r="AI75" s="896"/>
      <c r="AJ75" s="848"/>
      <c r="AK75" s="895"/>
      <c r="AL75" s="896"/>
      <c r="AM75" s="896"/>
      <c r="AN75" s="896"/>
      <c r="AO75" s="848"/>
      <c r="AP75" s="895"/>
      <c r="AQ75" s="896"/>
      <c r="AR75" s="896"/>
      <c r="AS75" s="896"/>
      <c r="AT75" s="848"/>
      <c r="AU75" s="895"/>
      <c r="AV75" s="896"/>
      <c r="AW75" s="896"/>
      <c r="AX75" s="896"/>
      <c r="AY75" s="848"/>
      <c r="AZ75" s="897"/>
      <c r="BA75" s="897"/>
      <c r="BB75" s="897"/>
      <c r="BC75" s="897"/>
      <c r="BD75" s="898"/>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9"/>
    </row>
    <row r="76" spans="1:131" s="200" customFormat="1" ht="26.25" customHeight="1">
      <c r="A76" s="214">
        <v>9</v>
      </c>
      <c r="B76" s="891"/>
      <c r="C76" s="892"/>
      <c r="D76" s="892"/>
      <c r="E76" s="892"/>
      <c r="F76" s="892"/>
      <c r="G76" s="892"/>
      <c r="H76" s="892"/>
      <c r="I76" s="892"/>
      <c r="J76" s="892"/>
      <c r="K76" s="892"/>
      <c r="L76" s="892"/>
      <c r="M76" s="892"/>
      <c r="N76" s="892"/>
      <c r="O76" s="892"/>
      <c r="P76" s="893"/>
      <c r="Q76" s="899"/>
      <c r="R76" s="896"/>
      <c r="S76" s="896"/>
      <c r="T76" s="896"/>
      <c r="U76" s="848"/>
      <c r="V76" s="895"/>
      <c r="W76" s="896"/>
      <c r="X76" s="896"/>
      <c r="Y76" s="896"/>
      <c r="Z76" s="848"/>
      <c r="AA76" s="895"/>
      <c r="AB76" s="896"/>
      <c r="AC76" s="896"/>
      <c r="AD76" s="896"/>
      <c r="AE76" s="848"/>
      <c r="AF76" s="895"/>
      <c r="AG76" s="896"/>
      <c r="AH76" s="896"/>
      <c r="AI76" s="896"/>
      <c r="AJ76" s="848"/>
      <c r="AK76" s="895"/>
      <c r="AL76" s="896"/>
      <c r="AM76" s="896"/>
      <c r="AN76" s="896"/>
      <c r="AO76" s="848"/>
      <c r="AP76" s="895"/>
      <c r="AQ76" s="896"/>
      <c r="AR76" s="896"/>
      <c r="AS76" s="896"/>
      <c r="AT76" s="848"/>
      <c r="AU76" s="895"/>
      <c r="AV76" s="896"/>
      <c r="AW76" s="896"/>
      <c r="AX76" s="896"/>
      <c r="AY76" s="848"/>
      <c r="AZ76" s="897"/>
      <c r="BA76" s="897"/>
      <c r="BB76" s="897"/>
      <c r="BC76" s="897"/>
      <c r="BD76" s="898"/>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9"/>
    </row>
    <row r="77" spans="1:131" s="200" customFormat="1" ht="26.25" customHeight="1">
      <c r="A77" s="214">
        <v>10</v>
      </c>
      <c r="B77" s="891"/>
      <c r="C77" s="892"/>
      <c r="D77" s="892"/>
      <c r="E77" s="892"/>
      <c r="F77" s="892"/>
      <c r="G77" s="892"/>
      <c r="H77" s="892"/>
      <c r="I77" s="892"/>
      <c r="J77" s="892"/>
      <c r="K77" s="892"/>
      <c r="L77" s="892"/>
      <c r="M77" s="892"/>
      <c r="N77" s="892"/>
      <c r="O77" s="892"/>
      <c r="P77" s="893"/>
      <c r="Q77" s="899"/>
      <c r="R77" s="896"/>
      <c r="S77" s="896"/>
      <c r="T77" s="896"/>
      <c r="U77" s="848"/>
      <c r="V77" s="895"/>
      <c r="W77" s="896"/>
      <c r="X77" s="896"/>
      <c r="Y77" s="896"/>
      <c r="Z77" s="848"/>
      <c r="AA77" s="895"/>
      <c r="AB77" s="896"/>
      <c r="AC77" s="896"/>
      <c r="AD77" s="896"/>
      <c r="AE77" s="848"/>
      <c r="AF77" s="895"/>
      <c r="AG77" s="896"/>
      <c r="AH77" s="896"/>
      <c r="AI77" s="896"/>
      <c r="AJ77" s="848"/>
      <c r="AK77" s="895"/>
      <c r="AL77" s="896"/>
      <c r="AM77" s="896"/>
      <c r="AN77" s="896"/>
      <c r="AO77" s="848"/>
      <c r="AP77" s="895"/>
      <c r="AQ77" s="896"/>
      <c r="AR77" s="896"/>
      <c r="AS77" s="896"/>
      <c r="AT77" s="848"/>
      <c r="AU77" s="895"/>
      <c r="AV77" s="896"/>
      <c r="AW77" s="896"/>
      <c r="AX77" s="896"/>
      <c r="AY77" s="848"/>
      <c r="AZ77" s="897"/>
      <c r="BA77" s="897"/>
      <c r="BB77" s="897"/>
      <c r="BC77" s="897"/>
      <c r="BD77" s="898"/>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9"/>
    </row>
    <row r="78" spans="1:131" s="200" customFormat="1" ht="26.25" customHeight="1">
      <c r="A78" s="214">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9"/>
    </row>
    <row r="79" spans="1:131" s="200" customFormat="1" ht="26.25" customHeight="1">
      <c r="A79" s="214">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9"/>
    </row>
    <row r="80" spans="1:131" s="200" customFormat="1" ht="26.25" customHeight="1">
      <c r="A80" s="214">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9"/>
    </row>
    <row r="81" spans="1:131" s="200" customFormat="1" ht="26.25" customHeight="1">
      <c r="A81" s="214">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9"/>
    </row>
    <row r="82" spans="1:131" s="200" customFormat="1" ht="26.25" customHeight="1">
      <c r="A82" s="214">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9"/>
    </row>
    <row r="83" spans="1:131" s="200" customFormat="1" ht="26.25" customHeight="1">
      <c r="A83" s="214">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9"/>
    </row>
    <row r="84" spans="1:131" s="200" customFormat="1" ht="26.25" customHeight="1">
      <c r="A84" s="214">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9"/>
    </row>
    <row r="85" spans="1:131" s="200" customFormat="1" ht="26.25" customHeight="1">
      <c r="A85" s="214">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9"/>
    </row>
    <row r="86" spans="1:131" s="200" customFormat="1" ht="26.25" customHeight="1">
      <c r="A86" s="214">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9"/>
    </row>
    <row r="87" spans="1:131" s="200" customFormat="1" ht="26.25" customHeight="1">
      <c r="A87" s="222">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9"/>
    </row>
    <row r="88" spans="1:131" s="200" customFormat="1" ht="26.25" customHeight="1" thickBot="1">
      <c r="A88" s="217" t="s">
        <v>371</v>
      </c>
      <c r="B88" s="810" t="s">
        <v>395</v>
      </c>
      <c r="C88" s="811"/>
      <c r="D88" s="811"/>
      <c r="E88" s="811"/>
      <c r="F88" s="811"/>
      <c r="G88" s="811"/>
      <c r="H88" s="811"/>
      <c r="I88" s="811"/>
      <c r="J88" s="811"/>
      <c r="K88" s="811"/>
      <c r="L88" s="811"/>
      <c r="M88" s="811"/>
      <c r="N88" s="811"/>
      <c r="O88" s="811"/>
      <c r="P88" s="812"/>
      <c r="Q88" s="856"/>
      <c r="R88" s="857"/>
      <c r="S88" s="857"/>
      <c r="T88" s="857"/>
      <c r="U88" s="857"/>
      <c r="V88" s="857"/>
      <c r="W88" s="857"/>
      <c r="X88" s="857"/>
      <c r="Y88" s="857"/>
      <c r="Z88" s="857"/>
      <c r="AA88" s="857"/>
      <c r="AB88" s="857"/>
      <c r="AC88" s="857"/>
      <c r="AD88" s="857"/>
      <c r="AE88" s="857"/>
      <c r="AF88" s="860">
        <f>SUM(AF68:AJ70)</f>
        <v>949</v>
      </c>
      <c r="AG88" s="860"/>
      <c r="AH88" s="860"/>
      <c r="AI88" s="860"/>
      <c r="AJ88" s="860"/>
      <c r="AK88" s="857"/>
      <c r="AL88" s="857"/>
      <c r="AM88" s="857"/>
      <c r="AN88" s="857"/>
      <c r="AO88" s="857"/>
      <c r="AP88" s="860">
        <f>SUM(AP68:AT70)</f>
        <v>19706</v>
      </c>
      <c r="AQ88" s="860"/>
      <c r="AR88" s="860"/>
      <c r="AS88" s="860"/>
      <c r="AT88" s="860"/>
      <c r="AU88" s="860">
        <f>SUM(AU68:AY70)</f>
        <v>0</v>
      </c>
      <c r="AV88" s="860"/>
      <c r="AW88" s="860"/>
      <c r="AX88" s="860"/>
      <c r="AY88" s="860"/>
      <c r="AZ88" s="865"/>
      <c r="BA88" s="865"/>
      <c r="BB88" s="865"/>
      <c r="BC88" s="865"/>
      <c r="BD88" s="866"/>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396</v>
      </c>
      <c r="BS102" s="811"/>
      <c r="BT102" s="811"/>
      <c r="BU102" s="811"/>
      <c r="BV102" s="811"/>
      <c r="BW102" s="811"/>
      <c r="BX102" s="811"/>
      <c r="BY102" s="811"/>
      <c r="BZ102" s="811"/>
      <c r="CA102" s="811"/>
      <c r="CB102" s="811"/>
      <c r="CC102" s="811"/>
      <c r="CD102" s="811"/>
      <c r="CE102" s="811"/>
      <c r="CF102" s="811"/>
      <c r="CG102" s="812"/>
      <c r="CH102" s="907"/>
      <c r="CI102" s="908"/>
      <c r="CJ102" s="908"/>
      <c r="CK102" s="908"/>
      <c r="CL102" s="909"/>
      <c r="CM102" s="907"/>
      <c r="CN102" s="908"/>
      <c r="CO102" s="908"/>
      <c r="CP102" s="908"/>
      <c r="CQ102" s="909"/>
      <c r="CR102" s="910">
        <f>SUM(CR7:CV9)</f>
        <v>413</v>
      </c>
      <c r="CS102" s="868"/>
      <c r="CT102" s="868"/>
      <c r="CU102" s="868"/>
      <c r="CV102" s="911"/>
      <c r="CW102" s="910">
        <f t="shared" ref="CW102" si="1">SUM(CW7:DA9)</f>
        <v>0</v>
      </c>
      <c r="CX102" s="868"/>
      <c r="CY102" s="868"/>
      <c r="CZ102" s="868"/>
      <c r="DA102" s="911"/>
      <c r="DB102" s="910">
        <f t="shared" ref="DB102" si="2">SUM(DB7:DF9)</f>
        <v>0</v>
      </c>
      <c r="DC102" s="868"/>
      <c r="DD102" s="868"/>
      <c r="DE102" s="868"/>
      <c r="DF102" s="911"/>
      <c r="DG102" s="910">
        <f t="shared" ref="DG102" si="3">SUM(DG7:DK9)</f>
        <v>0</v>
      </c>
      <c r="DH102" s="868"/>
      <c r="DI102" s="868"/>
      <c r="DJ102" s="868"/>
      <c r="DK102" s="911"/>
      <c r="DL102" s="910">
        <f t="shared" ref="DL102" si="4">SUM(DL7:DP9)</f>
        <v>0</v>
      </c>
      <c r="DM102" s="868"/>
      <c r="DN102" s="868"/>
      <c r="DO102" s="868"/>
      <c r="DP102" s="911"/>
      <c r="DQ102" s="910">
        <f t="shared" ref="DQ102" si="5">SUM(DQ7:DU9)</f>
        <v>0</v>
      </c>
      <c r="DR102" s="868"/>
      <c r="DS102" s="868"/>
      <c r="DT102" s="868"/>
      <c r="DU102" s="911"/>
      <c r="DV102" s="934"/>
      <c r="DW102" s="935"/>
      <c r="DX102" s="935"/>
      <c r="DY102" s="935"/>
      <c r="DZ102" s="936"/>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7" t="s">
        <v>397</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8" t="s">
        <v>398</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9" t="s">
        <v>401</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402</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9" customFormat="1" ht="26.25" customHeight="1">
      <c r="A109" s="932"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286</v>
      </c>
      <c r="AG109" s="913"/>
      <c r="AH109" s="913"/>
      <c r="AI109" s="913"/>
      <c r="AJ109" s="914"/>
      <c r="AK109" s="912" t="s">
        <v>285</v>
      </c>
      <c r="AL109" s="913"/>
      <c r="AM109" s="913"/>
      <c r="AN109" s="913"/>
      <c r="AO109" s="914"/>
      <c r="AP109" s="912" t="s">
        <v>405</v>
      </c>
      <c r="AQ109" s="913"/>
      <c r="AR109" s="913"/>
      <c r="AS109" s="913"/>
      <c r="AT109" s="915"/>
      <c r="AU109" s="932"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286</v>
      </c>
      <c r="BW109" s="913"/>
      <c r="BX109" s="913"/>
      <c r="BY109" s="913"/>
      <c r="BZ109" s="914"/>
      <c r="CA109" s="912" t="s">
        <v>285</v>
      </c>
      <c r="CB109" s="913"/>
      <c r="CC109" s="913"/>
      <c r="CD109" s="913"/>
      <c r="CE109" s="914"/>
      <c r="CF109" s="933" t="s">
        <v>405</v>
      </c>
      <c r="CG109" s="933"/>
      <c r="CH109" s="933"/>
      <c r="CI109" s="933"/>
      <c r="CJ109" s="933"/>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286</v>
      </c>
      <c r="DM109" s="913"/>
      <c r="DN109" s="913"/>
      <c r="DO109" s="913"/>
      <c r="DP109" s="914"/>
      <c r="DQ109" s="912" t="s">
        <v>285</v>
      </c>
      <c r="DR109" s="913"/>
      <c r="DS109" s="913"/>
      <c r="DT109" s="913"/>
      <c r="DU109" s="914"/>
      <c r="DV109" s="912" t="s">
        <v>405</v>
      </c>
      <c r="DW109" s="913"/>
      <c r="DX109" s="913"/>
      <c r="DY109" s="913"/>
      <c r="DZ109" s="915"/>
    </row>
    <row r="110" spans="1:131" s="199"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2574854</v>
      </c>
      <c r="AB110" s="920"/>
      <c r="AC110" s="920"/>
      <c r="AD110" s="920"/>
      <c r="AE110" s="921"/>
      <c r="AF110" s="922">
        <v>2446647</v>
      </c>
      <c r="AG110" s="920"/>
      <c r="AH110" s="920"/>
      <c r="AI110" s="920"/>
      <c r="AJ110" s="921"/>
      <c r="AK110" s="922">
        <v>2315028</v>
      </c>
      <c r="AL110" s="920"/>
      <c r="AM110" s="920"/>
      <c r="AN110" s="920"/>
      <c r="AO110" s="921"/>
      <c r="AP110" s="923">
        <v>17.5</v>
      </c>
      <c r="AQ110" s="924"/>
      <c r="AR110" s="924"/>
      <c r="AS110" s="924"/>
      <c r="AT110" s="925"/>
      <c r="AU110" s="926" t="s">
        <v>62</v>
      </c>
      <c r="AV110" s="927"/>
      <c r="AW110" s="927"/>
      <c r="AX110" s="927"/>
      <c r="AY110" s="927"/>
      <c r="AZ110" s="968" t="s">
        <v>408</v>
      </c>
      <c r="BA110" s="917"/>
      <c r="BB110" s="917"/>
      <c r="BC110" s="917"/>
      <c r="BD110" s="917"/>
      <c r="BE110" s="917"/>
      <c r="BF110" s="917"/>
      <c r="BG110" s="917"/>
      <c r="BH110" s="917"/>
      <c r="BI110" s="917"/>
      <c r="BJ110" s="917"/>
      <c r="BK110" s="917"/>
      <c r="BL110" s="917"/>
      <c r="BM110" s="917"/>
      <c r="BN110" s="917"/>
      <c r="BO110" s="917"/>
      <c r="BP110" s="918"/>
      <c r="BQ110" s="954">
        <v>26069675</v>
      </c>
      <c r="BR110" s="955"/>
      <c r="BS110" s="955"/>
      <c r="BT110" s="955"/>
      <c r="BU110" s="955"/>
      <c r="BV110" s="955">
        <v>26042702</v>
      </c>
      <c r="BW110" s="955"/>
      <c r="BX110" s="955"/>
      <c r="BY110" s="955"/>
      <c r="BZ110" s="955"/>
      <c r="CA110" s="955">
        <v>26227071</v>
      </c>
      <c r="CB110" s="955"/>
      <c r="CC110" s="955"/>
      <c r="CD110" s="955"/>
      <c r="CE110" s="955"/>
      <c r="CF110" s="969">
        <v>197.9</v>
      </c>
      <c r="CG110" s="970"/>
      <c r="CH110" s="970"/>
      <c r="CI110" s="970"/>
      <c r="CJ110" s="970"/>
      <c r="CK110" s="971" t="s">
        <v>409</v>
      </c>
      <c r="CL110" s="972"/>
      <c r="CM110" s="951" t="s">
        <v>410</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111</v>
      </c>
      <c r="DH110" s="955"/>
      <c r="DI110" s="955"/>
      <c r="DJ110" s="955"/>
      <c r="DK110" s="955"/>
      <c r="DL110" s="955" t="s">
        <v>111</v>
      </c>
      <c r="DM110" s="955"/>
      <c r="DN110" s="955"/>
      <c r="DO110" s="955"/>
      <c r="DP110" s="955"/>
      <c r="DQ110" s="955" t="s">
        <v>111</v>
      </c>
      <c r="DR110" s="955"/>
      <c r="DS110" s="955"/>
      <c r="DT110" s="955"/>
      <c r="DU110" s="955"/>
      <c r="DV110" s="956" t="s">
        <v>111</v>
      </c>
      <c r="DW110" s="956"/>
      <c r="DX110" s="956"/>
      <c r="DY110" s="956"/>
      <c r="DZ110" s="957"/>
    </row>
    <row r="111" spans="1:131" s="199" customFormat="1" ht="26.25" customHeight="1">
      <c r="A111" s="958" t="s">
        <v>411</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111</v>
      </c>
      <c r="AB111" s="962"/>
      <c r="AC111" s="962"/>
      <c r="AD111" s="962"/>
      <c r="AE111" s="963"/>
      <c r="AF111" s="964" t="s">
        <v>111</v>
      </c>
      <c r="AG111" s="962"/>
      <c r="AH111" s="962"/>
      <c r="AI111" s="962"/>
      <c r="AJ111" s="963"/>
      <c r="AK111" s="964" t="s">
        <v>111</v>
      </c>
      <c r="AL111" s="962"/>
      <c r="AM111" s="962"/>
      <c r="AN111" s="962"/>
      <c r="AO111" s="963"/>
      <c r="AP111" s="965" t="s">
        <v>111</v>
      </c>
      <c r="AQ111" s="966"/>
      <c r="AR111" s="966"/>
      <c r="AS111" s="966"/>
      <c r="AT111" s="967"/>
      <c r="AU111" s="928"/>
      <c r="AV111" s="929"/>
      <c r="AW111" s="929"/>
      <c r="AX111" s="929"/>
      <c r="AY111" s="929"/>
      <c r="AZ111" s="977" t="s">
        <v>412</v>
      </c>
      <c r="BA111" s="978"/>
      <c r="BB111" s="978"/>
      <c r="BC111" s="978"/>
      <c r="BD111" s="978"/>
      <c r="BE111" s="978"/>
      <c r="BF111" s="978"/>
      <c r="BG111" s="978"/>
      <c r="BH111" s="978"/>
      <c r="BI111" s="978"/>
      <c r="BJ111" s="978"/>
      <c r="BK111" s="978"/>
      <c r="BL111" s="978"/>
      <c r="BM111" s="978"/>
      <c r="BN111" s="978"/>
      <c r="BO111" s="978"/>
      <c r="BP111" s="979"/>
      <c r="BQ111" s="947">
        <v>114537</v>
      </c>
      <c r="BR111" s="948"/>
      <c r="BS111" s="948"/>
      <c r="BT111" s="948"/>
      <c r="BU111" s="948"/>
      <c r="BV111" s="948">
        <v>89135</v>
      </c>
      <c r="BW111" s="948"/>
      <c r="BX111" s="948"/>
      <c r="BY111" s="948"/>
      <c r="BZ111" s="948"/>
      <c r="CA111" s="948">
        <v>69675</v>
      </c>
      <c r="CB111" s="948"/>
      <c r="CC111" s="948"/>
      <c r="CD111" s="948"/>
      <c r="CE111" s="948"/>
      <c r="CF111" s="942">
        <v>0.5</v>
      </c>
      <c r="CG111" s="943"/>
      <c r="CH111" s="943"/>
      <c r="CI111" s="943"/>
      <c r="CJ111" s="943"/>
      <c r="CK111" s="973"/>
      <c r="CL111" s="974"/>
      <c r="CM111" s="944" t="s">
        <v>413</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111</v>
      </c>
      <c r="DH111" s="948"/>
      <c r="DI111" s="948"/>
      <c r="DJ111" s="948"/>
      <c r="DK111" s="948"/>
      <c r="DL111" s="948" t="s">
        <v>111</v>
      </c>
      <c r="DM111" s="948"/>
      <c r="DN111" s="948"/>
      <c r="DO111" s="948"/>
      <c r="DP111" s="948"/>
      <c r="DQ111" s="948" t="s">
        <v>111</v>
      </c>
      <c r="DR111" s="948"/>
      <c r="DS111" s="948"/>
      <c r="DT111" s="948"/>
      <c r="DU111" s="948"/>
      <c r="DV111" s="949" t="s">
        <v>111</v>
      </c>
      <c r="DW111" s="949"/>
      <c r="DX111" s="949"/>
      <c r="DY111" s="949"/>
      <c r="DZ111" s="950"/>
    </row>
    <row r="112" spans="1:131" s="199" customFormat="1" ht="26.25" customHeight="1">
      <c r="A112" s="980" t="s">
        <v>414</v>
      </c>
      <c r="B112" s="981"/>
      <c r="C112" s="978" t="s">
        <v>415</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111</v>
      </c>
      <c r="AB112" s="987"/>
      <c r="AC112" s="987"/>
      <c r="AD112" s="987"/>
      <c r="AE112" s="988"/>
      <c r="AF112" s="989" t="s">
        <v>111</v>
      </c>
      <c r="AG112" s="987"/>
      <c r="AH112" s="987"/>
      <c r="AI112" s="987"/>
      <c r="AJ112" s="988"/>
      <c r="AK112" s="989" t="s">
        <v>111</v>
      </c>
      <c r="AL112" s="987"/>
      <c r="AM112" s="987"/>
      <c r="AN112" s="987"/>
      <c r="AO112" s="988"/>
      <c r="AP112" s="990" t="s">
        <v>111</v>
      </c>
      <c r="AQ112" s="991"/>
      <c r="AR112" s="991"/>
      <c r="AS112" s="991"/>
      <c r="AT112" s="992"/>
      <c r="AU112" s="928"/>
      <c r="AV112" s="929"/>
      <c r="AW112" s="929"/>
      <c r="AX112" s="929"/>
      <c r="AY112" s="929"/>
      <c r="AZ112" s="977" t="s">
        <v>416</v>
      </c>
      <c r="BA112" s="978"/>
      <c r="BB112" s="978"/>
      <c r="BC112" s="978"/>
      <c r="BD112" s="978"/>
      <c r="BE112" s="978"/>
      <c r="BF112" s="978"/>
      <c r="BG112" s="978"/>
      <c r="BH112" s="978"/>
      <c r="BI112" s="978"/>
      <c r="BJ112" s="978"/>
      <c r="BK112" s="978"/>
      <c r="BL112" s="978"/>
      <c r="BM112" s="978"/>
      <c r="BN112" s="978"/>
      <c r="BO112" s="978"/>
      <c r="BP112" s="979"/>
      <c r="BQ112" s="947">
        <v>10178470</v>
      </c>
      <c r="BR112" s="948"/>
      <c r="BS112" s="948"/>
      <c r="BT112" s="948"/>
      <c r="BU112" s="948"/>
      <c r="BV112" s="948">
        <v>9342026</v>
      </c>
      <c r="BW112" s="948"/>
      <c r="BX112" s="948"/>
      <c r="BY112" s="948"/>
      <c r="BZ112" s="948"/>
      <c r="CA112" s="948">
        <v>8882913</v>
      </c>
      <c r="CB112" s="948"/>
      <c r="CC112" s="948"/>
      <c r="CD112" s="948"/>
      <c r="CE112" s="948"/>
      <c r="CF112" s="942">
        <v>67</v>
      </c>
      <c r="CG112" s="943"/>
      <c r="CH112" s="943"/>
      <c r="CI112" s="943"/>
      <c r="CJ112" s="943"/>
      <c r="CK112" s="973"/>
      <c r="CL112" s="974"/>
      <c r="CM112" s="944" t="s">
        <v>417</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v>73116</v>
      </c>
      <c r="DH112" s="948"/>
      <c r="DI112" s="948"/>
      <c r="DJ112" s="948"/>
      <c r="DK112" s="948"/>
      <c r="DL112" s="948">
        <v>64136</v>
      </c>
      <c r="DM112" s="948"/>
      <c r="DN112" s="948"/>
      <c r="DO112" s="948"/>
      <c r="DP112" s="948"/>
      <c r="DQ112" s="948">
        <v>54442</v>
      </c>
      <c r="DR112" s="948"/>
      <c r="DS112" s="948"/>
      <c r="DT112" s="948"/>
      <c r="DU112" s="948"/>
      <c r="DV112" s="949">
        <v>0.4</v>
      </c>
      <c r="DW112" s="949"/>
      <c r="DX112" s="949"/>
      <c r="DY112" s="949"/>
      <c r="DZ112" s="950"/>
    </row>
    <row r="113" spans="1:130" s="199" customFormat="1" ht="26.25" customHeight="1">
      <c r="A113" s="982"/>
      <c r="B113" s="983"/>
      <c r="C113" s="978" t="s">
        <v>418</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858940</v>
      </c>
      <c r="AB113" s="962"/>
      <c r="AC113" s="962"/>
      <c r="AD113" s="962"/>
      <c r="AE113" s="963"/>
      <c r="AF113" s="964">
        <v>821324</v>
      </c>
      <c r="AG113" s="962"/>
      <c r="AH113" s="962"/>
      <c r="AI113" s="962"/>
      <c r="AJ113" s="963"/>
      <c r="AK113" s="964">
        <v>832450</v>
      </c>
      <c r="AL113" s="962"/>
      <c r="AM113" s="962"/>
      <c r="AN113" s="962"/>
      <c r="AO113" s="963"/>
      <c r="AP113" s="965">
        <v>6.3</v>
      </c>
      <c r="AQ113" s="966"/>
      <c r="AR113" s="966"/>
      <c r="AS113" s="966"/>
      <c r="AT113" s="967"/>
      <c r="AU113" s="928"/>
      <c r="AV113" s="929"/>
      <c r="AW113" s="929"/>
      <c r="AX113" s="929"/>
      <c r="AY113" s="929"/>
      <c r="AZ113" s="977" t="s">
        <v>419</v>
      </c>
      <c r="BA113" s="978"/>
      <c r="BB113" s="978"/>
      <c r="BC113" s="978"/>
      <c r="BD113" s="978"/>
      <c r="BE113" s="978"/>
      <c r="BF113" s="978"/>
      <c r="BG113" s="978"/>
      <c r="BH113" s="978"/>
      <c r="BI113" s="978"/>
      <c r="BJ113" s="978"/>
      <c r="BK113" s="978"/>
      <c r="BL113" s="978"/>
      <c r="BM113" s="978"/>
      <c r="BN113" s="978"/>
      <c r="BO113" s="978"/>
      <c r="BP113" s="979"/>
      <c r="BQ113" s="947" t="s">
        <v>111</v>
      </c>
      <c r="BR113" s="948"/>
      <c r="BS113" s="948"/>
      <c r="BT113" s="948"/>
      <c r="BU113" s="948"/>
      <c r="BV113" s="948" t="s">
        <v>111</v>
      </c>
      <c r="BW113" s="948"/>
      <c r="BX113" s="948"/>
      <c r="BY113" s="948"/>
      <c r="BZ113" s="948"/>
      <c r="CA113" s="948" t="s">
        <v>111</v>
      </c>
      <c r="CB113" s="948"/>
      <c r="CC113" s="948"/>
      <c r="CD113" s="948"/>
      <c r="CE113" s="948"/>
      <c r="CF113" s="942" t="s">
        <v>111</v>
      </c>
      <c r="CG113" s="943"/>
      <c r="CH113" s="943"/>
      <c r="CI113" s="943"/>
      <c r="CJ113" s="943"/>
      <c r="CK113" s="973"/>
      <c r="CL113" s="974"/>
      <c r="CM113" s="944" t="s">
        <v>420</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111</v>
      </c>
      <c r="DH113" s="987"/>
      <c r="DI113" s="987"/>
      <c r="DJ113" s="987"/>
      <c r="DK113" s="988"/>
      <c r="DL113" s="989" t="s">
        <v>111</v>
      </c>
      <c r="DM113" s="987"/>
      <c r="DN113" s="987"/>
      <c r="DO113" s="987"/>
      <c r="DP113" s="988"/>
      <c r="DQ113" s="989" t="s">
        <v>111</v>
      </c>
      <c r="DR113" s="987"/>
      <c r="DS113" s="987"/>
      <c r="DT113" s="987"/>
      <c r="DU113" s="988"/>
      <c r="DV113" s="990" t="s">
        <v>111</v>
      </c>
      <c r="DW113" s="991"/>
      <c r="DX113" s="991"/>
      <c r="DY113" s="991"/>
      <c r="DZ113" s="992"/>
    </row>
    <row r="114" spans="1:130" s="199" customFormat="1" ht="26.25" customHeight="1">
      <c r="A114" s="982"/>
      <c r="B114" s="983"/>
      <c r="C114" s="978" t="s">
        <v>421</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t="s">
        <v>111</v>
      </c>
      <c r="AB114" s="987"/>
      <c r="AC114" s="987"/>
      <c r="AD114" s="987"/>
      <c r="AE114" s="988"/>
      <c r="AF114" s="989">
        <v>28602</v>
      </c>
      <c r="AG114" s="987"/>
      <c r="AH114" s="987"/>
      <c r="AI114" s="987"/>
      <c r="AJ114" s="988"/>
      <c r="AK114" s="989">
        <v>1346</v>
      </c>
      <c r="AL114" s="987"/>
      <c r="AM114" s="987"/>
      <c r="AN114" s="987"/>
      <c r="AO114" s="988"/>
      <c r="AP114" s="990">
        <v>0</v>
      </c>
      <c r="AQ114" s="991"/>
      <c r="AR114" s="991"/>
      <c r="AS114" s="991"/>
      <c r="AT114" s="992"/>
      <c r="AU114" s="928"/>
      <c r="AV114" s="929"/>
      <c r="AW114" s="929"/>
      <c r="AX114" s="929"/>
      <c r="AY114" s="929"/>
      <c r="AZ114" s="977" t="s">
        <v>422</v>
      </c>
      <c r="BA114" s="978"/>
      <c r="BB114" s="978"/>
      <c r="BC114" s="978"/>
      <c r="BD114" s="978"/>
      <c r="BE114" s="978"/>
      <c r="BF114" s="978"/>
      <c r="BG114" s="978"/>
      <c r="BH114" s="978"/>
      <c r="BI114" s="978"/>
      <c r="BJ114" s="978"/>
      <c r="BK114" s="978"/>
      <c r="BL114" s="978"/>
      <c r="BM114" s="978"/>
      <c r="BN114" s="978"/>
      <c r="BO114" s="978"/>
      <c r="BP114" s="979"/>
      <c r="BQ114" s="947">
        <v>2951413</v>
      </c>
      <c r="BR114" s="948"/>
      <c r="BS114" s="948"/>
      <c r="BT114" s="948"/>
      <c r="BU114" s="948"/>
      <c r="BV114" s="948">
        <v>2391314</v>
      </c>
      <c r="BW114" s="948"/>
      <c r="BX114" s="948"/>
      <c r="BY114" s="948"/>
      <c r="BZ114" s="948"/>
      <c r="CA114" s="948">
        <v>2279358</v>
      </c>
      <c r="CB114" s="948"/>
      <c r="CC114" s="948"/>
      <c r="CD114" s="948"/>
      <c r="CE114" s="948"/>
      <c r="CF114" s="942">
        <v>17.2</v>
      </c>
      <c r="CG114" s="943"/>
      <c r="CH114" s="943"/>
      <c r="CI114" s="943"/>
      <c r="CJ114" s="943"/>
      <c r="CK114" s="973"/>
      <c r="CL114" s="974"/>
      <c r="CM114" s="944" t="s">
        <v>423</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111</v>
      </c>
      <c r="DH114" s="987"/>
      <c r="DI114" s="987"/>
      <c r="DJ114" s="987"/>
      <c r="DK114" s="988"/>
      <c r="DL114" s="989" t="s">
        <v>111</v>
      </c>
      <c r="DM114" s="987"/>
      <c r="DN114" s="987"/>
      <c r="DO114" s="987"/>
      <c r="DP114" s="988"/>
      <c r="DQ114" s="989" t="s">
        <v>111</v>
      </c>
      <c r="DR114" s="987"/>
      <c r="DS114" s="987"/>
      <c r="DT114" s="987"/>
      <c r="DU114" s="988"/>
      <c r="DV114" s="990" t="s">
        <v>111</v>
      </c>
      <c r="DW114" s="991"/>
      <c r="DX114" s="991"/>
      <c r="DY114" s="991"/>
      <c r="DZ114" s="992"/>
    </row>
    <row r="115" spans="1:130" s="199" customFormat="1" ht="26.25" customHeight="1">
      <c r="A115" s="982"/>
      <c r="B115" s="983"/>
      <c r="C115" s="978" t="s">
        <v>424</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v>46119</v>
      </c>
      <c r="AB115" s="962"/>
      <c r="AC115" s="962"/>
      <c r="AD115" s="962"/>
      <c r="AE115" s="963"/>
      <c r="AF115" s="964">
        <v>30840</v>
      </c>
      <c r="AG115" s="962"/>
      <c r="AH115" s="962"/>
      <c r="AI115" s="962"/>
      <c r="AJ115" s="963"/>
      <c r="AK115" s="964">
        <v>23584</v>
      </c>
      <c r="AL115" s="962"/>
      <c r="AM115" s="962"/>
      <c r="AN115" s="962"/>
      <c r="AO115" s="963"/>
      <c r="AP115" s="965">
        <v>0.2</v>
      </c>
      <c r="AQ115" s="966"/>
      <c r="AR115" s="966"/>
      <c r="AS115" s="966"/>
      <c r="AT115" s="967"/>
      <c r="AU115" s="928"/>
      <c r="AV115" s="929"/>
      <c r="AW115" s="929"/>
      <c r="AX115" s="929"/>
      <c r="AY115" s="929"/>
      <c r="AZ115" s="977" t="s">
        <v>425</v>
      </c>
      <c r="BA115" s="978"/>
      <c r="BB115" s="978"/>
      <c r="BC115" s="978"/>
      <c r="BD115" s="978"/>
      <c r="BE115" s="978"/>
      <c r="BF115" s="978"/>
      <c r="BG115" s="978"/>
      <c r="BH115" s="978"/>
      <c r="BI115" s="978"/>
      <c r="BJ115" s="978"/>
      <c r="BK115" s="978"/>
      <c r="BL115" s="978"/>
      <c r="BM115" s="978"/>
      <c r="BN115" s="978"/>
      <c r="BO115" s="978"/>
      <c r="BP115" s="979"/>
      <c r="BQ115" s="947">
        <v>1291195</v>
      </c>
      <c r="BR115" s="948"/>
      <c r="BS115" s="948"/>
      <c r="BT115" s="948"/>
      <c r="BU115" s="948"/>
      <c r="BV115" s="948">
        <v>2967</v>
      </c>
      <c r="BW115" s="948"/>
      <c r="BX115" s="948"/>
      <c r="BY115" s="948"/>
      <c r="BZ115" s="948"/>
      <c r="CA115" s="948" t="s">
        <v>111</v>
      </c>
      <c r="CB115" s="948"/>
      <c r="CC115" s="948"/>
      <c r="CD115" s="948"/>
      <c r="CE115" s="948"/>
      <c r="CF115" s="942" t="s">
        <v>111</v>
      </c>
      <c r="CG115" s="943"/>
      <c r="CH115" s="943"/>
      <c r="CI115" s="943"/>
      <c r="CJ115" s="943"/>
      <c r="CK115" s="973"/>
      <c r="CL115" s="974"/>
      <c r="CM115" s="977" t="s">
        <v>426</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t="s">
        <v>111</v>
      </c>
      <c r="DH115" s="987"/>
      <c r="DI115" s="987"/>
      <c r="DJ115" s="987"/>
      <c r="DK115" s="988"/>
      <c r="DL115" s="989" t="s">
        <v>111</v>
      </c>
      <c r="DM115" s="987"/>
      <c r="DN115" s="987"/>
      <c r="DO115" s="987"/>
      <c r="DP115" s="988"/>
      <c r="DQ115" s="989" t="s">
        <v>111</v>
      </c>
      <c r="DR115" s="987"/>
      <c r="DS115" s="987"/>
      <c r="DT115" s="987"/>
      <c r="DU115" s="988"/>
      <c r="DV115" s="990" t="s">
        <v>111</v>
      </c>
      <c r="DW115" s="991"/>
      <c r="DX115" s="991"/>
      <c r="DY115" s="991"/>
      <c r="DZ115" s="992"/>
    </row>
    <row r="116" spans="1:130" s="199" customFormat="1" ht="26.25" customHeight="1">
      <c r="A116" s="984"/>
      <c r="B116" s="985"/>
      <c r="C116" s="993" t="s">
        <v>427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111</v>
      </c>
      <c r="AB116" s="987"/>
      <c r="AC116" s="987"/>
      <c r="AD116" s="987"/>
      <c r="AE116" s="988"/>
      <c r="AF116" s="989" t="s">
        <v>111</v>
      </c>
      <c r="AG116" s="987"/>
      <c r="AH116" s="987"/>
      <c r="AI116" s="987"/>
      <c r="AJ116" s="988"/>
      <c r="AK116" s="989" t="s">
        <v>111</v>
      </c>
      <c r="AL116" s="987"/>
      <c r="AM116" s="987"/>
      <c r="AN116" s="987"/>
      <c r="AO116" s="988"/>
      <c r="AP116" s="990" t="s">
        <v>111</v>
      </c>
      <c r="AQ116" s="991"/>
      <c r="AR116" s="991"/>
      <c r="AS116" s="991"/>
      <c r="AT116" s="992"/>
      <c r="AU116" s="928"/>
      <c r="AV116" s="929"/>
      <c r="AW116" s="929"/>
      <c r="AX116" s="929"/>
      <c r="AY116" s="929"/>
      <c r="AZ116" s="995" t="s">
        <v>428</v>
      </c>
      <c r="BA116" s="996"/>
      <c r="BB116" s="996"/>
      <c r="BC116" s="996"/>
      <c r="BD116" s="996"/>
      <c r="BE116" s="996"/>
      <c r="BF116" s="996"/>
      <c r="BG116" s="996"/>
      <c r="BH116" s="996"/>
      <c r="BI116" s="996"/>
      <c r="BJ116" s="996"/>
      <c r="BK116" s="996"/>
      <c r="BL116" s="996"/>
      <c r="BM116" s="996"/>
      <c r="BN116" s="996"/>
      <c r="BO116" s="996"/>
      <c r="BP116" s="997"/>
      <c r="BQ116" s="947" t="s">
        <v>111</v>
      </c>
      <c r="BR116" s="948"/>
      <c r="BS116" s="948"/>
      <c r="BT116" s="948"/>
      <c r="BU116" s="948"/>
      <c r="BV116" s="948" t="s">
        <v>111</v>
      </c>
      <c r="BW116" s="948"/>
      <c r="BX116" s="948"/>
      <c r="BY116" s="948"/>
      <c r="BZ116" s="948"/>
      <c r="CA116" s="948" t="s">
        <v>111</v>
      </c>
      <c r="CB116" s="948"/>
      <c r="CC116" s="948"/>
      <c r="CD116" s="948"/>
      <c r="CE116" s="948"/>
      <c r="CF116" s="942" t="s">
        <v>111</v>
      </c>
      <c r="CG116" s="943"/>
      <c r="CH116" s="943"/>
      <c r="CI116" s="943"/>
      <c r="CJ116" s="943"/>
      <c r="CK116" s="973"/>
      <c r="CL116" s="974"/>
      <c r="CM116" s="944" t="s">
        <v>429</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v>13880</v>
      </c>
      <c r="DH116" s="987"/>
      <c r="DI116" s="987"/>
      <c r="DJ116" s="987"/>
      <c r="DK116" s="988"/>
      <c r="DL116" s="989">
        <v>10410</v>
      </c>
      <c r="DM116" s="987"/>
      <c r="DN116" s="987"/>
      <c r="DO116" s="987"/>
      <c r="DP116" s="988"/>
      <c r="DQ116" s="989">
        <v>6940</v>
      </c>
      <c r="DR116" s="987"/>
      <c r="DS116" s="987"/>
      <c r="DT116" s="987"/>
      <c r="DU116" s="988"/>
      <c r="DV116" s="990">
        <v>0.1</v>
      </c>
      <c r="DW116" s="991"/>
      <c r="DX116" s="991"/>
      <c r="DY116" s="991"/>
      <c r="DZ116" s="992"/>
    </row>
    <row r="117" spans="1:130" s="199" customFormat="1" ht="26.25" customHeight="1">
      <c r="A117" s="932"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430</v>
      </c>
      <c r="Z117" s="914"/>
      <c r="AA117" s="1004">
        <v>3479913</v>
      </c>
      <c r="AB117" s="1005"/>
      <c r="AC117" s="1005"/>
      <c r="AD117" s="1005"/>
      <c r="AE117" s="1006"/>
      <c r="AF117" s="1007">
        <v>3327413</v>
      </c>
      <c r="AG117" s="1005"/>
      <c r="AH117" s="1005"/>
      <c r="AI117" s="1005"/>
      <c r="AJ117" s="1006"/>
      <c r="AK117" s="1007">
        <v>3172408</v>
      </c>
      <c r="AL117" s="1005"/>
      <c r="AM117" s="1005"/>
      <c r="AN117" s="1005"/>
      <c r="AO117" s="1006"/>
      <c r="AP117" s="1008"/>
      <c r="AQ117" s="1009"/>
      <c r="AR117" s="1009"/>
      <c r="AS117" s="1009"/>
      <c r="AT117" s="1010"/>
      <c r="AU117" s="928"/>
      <c r="AV117" s="929"/>
      <c r="AW117" s="929"/>
      <c r="AX117" s="929"/>
      <c r="AY117" s="929"/>
      <c r="AZ117" s="995" t="s">
        <v>431</v>
      </c>
      <c r="BA117" s="996"/>
      <c r="BB117" s="996"/>
      <c r="BC117" s="996"/>
      <c r="BD117" s="996"/>
      <c r="BE117" s="996"/>
      <c r="BF117" s="996"/>
      <c r="BG117" s="996"/>
      <c r="BH117" s="996"/>
      <c r="BI117" s="996"/>
      <c r="BJ117" s="996"/>
      <c r="BK117" s="996"/>
      <c r="BL117" s="996"/>
      <c r="BM117" s="996"/>
      <c r="BN117" s="996"/>
      <c r="BO117" s="996"/>
      <c r="BP117" s="997"/>
      <c r="BQ117" s="947" t="s">
        <v>111</v>
      </c>
      <c r="BR117" s="948"/>
      <c r="BS117" s="948"/>
      <c r="BT117" s="948"/>
      <c r="BU117" s="948"/>
      <c r="BV117" s="948" t="s">
        <v>111</v>
      </c>
      <c r="BW117" s="948"/>
      <c r="BX117" s="948"/>
      <c r="BY117" s="948"/>
      <c r="BZ117" s="948"/>
      <c r="CA117" s="948" t="s">
        <v>111</v>
      </c>
      <c r="CB117" s="948"/>
      <c r="CC117" s="948"/>
      <c r="CD117" s="948"/>
      <c r="CE117" s="948"/>
      <c r="CF117" s="942" t="s">
        <v>111</v>
      </c>
      <c r="CG117" s="943"/>
      <c r="CH117" s="943"/>
      <c r="CI117" s="943"/>
      <c r="CJ117" s="943"/>
      <c r="CK117" s="973"/>
      <c r="CL117" s="974"/>
      <c r="CM117" s="944" t="s">
        <v>432</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111</v>
      </c>
      <c r="DH117" s="987"/>
      <c r="DI117" s="987"/>
      <c r="DJ117" s="987"/>
      <c r="DK117" s="988"/>
      <c r="DL117" s="989" t="s">
        <v>111</v>
      </c>
      <c r="DM117" s="987"/>
      <c r="DN117" s="987"/>
      <c r="DO117" s="987"/>
      <c r="DP117" s="988"/>
      <c r="DQ117" s="989" t="s">
        <v>111</v>
      </c>
      <c r="DR117" s="987"/>
      <c r="DS117" s="987"/>
      <c r="DT117" s="987"/>
      <c r="DU117" s="988"/>
      <c r="DV117" s="990" t="s">
        <v>111</v>
      </c>
      <c r="DW117" s="991"/>
      <c r="DX117" s="991"/>
      <c r="DY117" s="991"/>
      <c r="DZ117" s="992"/>
    </row>
    <row r="118" spans="1:130" s="199" customFormat="1" ht="26.25" customHeight="1">
      <c r="A118" s="932"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286</v>
      </c>
      <c r="AG118" s="913"/>
      <c r="AH118" s="913"/>
      <c r="AI118" s="913"/>
      <c r="AJ118" s="914"/>
      <c r="AK118" s="912" t="s">
        <v>285</v>
      </c>
      <c r="AL118" s="913"/>
      <c r="AM118" s="913"/>
      <c r="AN118" s="913"/>
      <c r="AO118" s="914"/>
      <c r="AP118" s="999" t="s">
        <v>405</v>
      </c>
      <c r="AQ118" s="1000"/>
      <c r="AR118" s="1000"/>
      <c r="AS118" s="1000"/>
      <c r="AT118" s="1001"/>
      <c r="AU118" s="928"/>
      <c r="AV118" s="929"/>
      <c r="AW118" s="929"/>
      <c r="AX118" s="929"/>
      <c r="AY118" s="929"/>
      <c r="AZ118" s="1002" t="s">
        <v>433</v>
      </c>
      <c r="BA118" s="993"/>
      <c r="BB118" s="993"/>
      <c r="BC118" s="993"/>
      <c r="BD118" s="993"/>
      <c r="BE118" s="993"/>
      <c r="BF118" s="993"/>
      <c r="BG118" s="993"/>
      <c r="BH118" s="993"/>
      <c r="BI118" s="993"/>
      <c r="BJ118" s="993"/>
      <c r="BK118" s="993"/>
      <c r="BL118" s="993"/>
      <c r="BM118" s="993"/>
      <c r="BN118" s="993"/>
      <c r="BO118" s="993"/>
      <c r="BP118" s="994"/>
      <c r="BQ118" s="1025" t="s">
        <v>111</v>
      </c>
      <c r="BR118" s="1026"/>
      <c r="BS118" s="1026"/>
      <c r="BT118" s="1026"/>
      <c r="BU118" s="1026"/>
      <c r="BV118" s="1026" t="s">
        <v>111</v>
      </c>
      <c r="BW118" s="1026"/>
      <c r="BX118" s="1026"/>
      <c r="BY118" s="1026"/>
      <c r="BZ118" s="1026"/>
      <c r="CA118" s="1026" t="s">
        <v>111</v>
      </c>
      <c r="CB118" s="1026"/>
      <c r="CC118" s="1026"/>
      <c r="CD118" s="1026"/>
      <c r="CE118" s="1026"/>
      <c r="CF118" s="942" t="s">
        <v>111</v>
      </c>
      <c r="CG118" s="943"/>
      <c r="CH118" s="943"/>
      <c r="CI118" s="943"/>
      <c r="CJ118" s="943"/>
      <c r="CK118" s="973"/>
      <c r="CL118" s="974"/>
      <c r="CM118" s="944" t="s">
        <v>434</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111</v>
      </c>
      <c r="DH118" s="987"/>
      <c r="DI118" s="987"/>
      <c r="DJ118" s="987"/>
      <c r="DK118" s="988"/>
      <c r="DL118" s="989" t="s">
        <v>111</v>
      </c>
      <c r="DM118" s="987"/>
      <c r="DN118" s="987"/>
      <c r="DO118" s="987"/>
      <c r="DP118" s="988"/>
      <c r="DQ118" s="989" t="s">
        <v>111</v>
      </c>
      <c r="DR118" s="987"/>
      <c r="DS118" s="987"/>
      <c r="DT118" s="987"/>
      <c r="DU118" s="988"/>
      <c r="DV118" s="990" t="s">
        <v>111</v>
      </c>
      <c r="DW118" s="991"/>
      <c r="DX118" s="991"/>
      <c r="DY118" s="991"/>
      <c r="DZ118" s="992"/>
    </row>
    <row r="119" spans="1:130" s="199" customFormat="1" ht="26.25" customHeight="1">
      <c r="A119" s="1086" t="s">
        <v>409</v>
      </c>
      <c r="B119" s="972"/>
      <c r="C119" s="951" t="s">
        <v>410</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111</v>
      </c>
      <c r="AB119" s="920"/>
      <c r="AC119" s="920"/>
      <c r="AD119" s="920"/>
      <c r="AE119" s="921"/>
      <c r="AF119" s="922" t="s">
        <v>111</v>
      </c>
      <c r="AG119" s="920"/>
      <c r="AH119" s="920"/>
      <c r="AI119" s="920"/>
      <c r="AJ119" s="921"/>
      <c r="AK119" s="922" t="s">
        <v>111</v>
      </c>
      <c r="AL119" s="920"/>
      <c r="AM119" s="920"/>
      <c r="AN119" s="920"/>
      <c r="AO119" s="921"/>
      <c r="AP119" s="923" t="s">
        <v>111</v>
      </c>
      <c r="AQ119" s="924"/>
      <c r="AR119" s="924"/>
      <c r="AS119" s="924"/>
      <c r="AT119" s="925"/>
      <c r="AU119" s="930"/>
      <c r="AV119" s="931"/>
      <c r="AW119" s="931"/>
      <c r="AX119" s="931"/>
      <c r="AY119" s="931"/>
      <c r="AZ119" s="230" t="s">
        <v>169</v>
      </c>
      <c r="BA119" s="230"/>
      <c r="BB119" s="230"/>
      <c r="BC119" s="230"/>
      <c r="BD119" s="230"/>
      <c r="BE119" s="230"/>
      <c r="BF119" s="230"/>
      <c r="BG119" s="230"/>
      <c r="BH119" s="230"/>
      <c r="BI119" s="230"/>
      <c r="BJ119" s="230"/>
      <c r="BK119" s="230"/>
      <c r="BL119" s="230"/>
      <c r="BM119" s="230"/>
      <c r="BN119" s="230"/>
      <c r="BO119" s="1003" t="s">
        <v>435</v>
      </c>
      <c r="BP119" s="1034"/>
      <c r="BQ119" s="1025">
        <v>40605290</v>
      </c>
      <c r="BR119" s="1026"/>
      <c r="BS119" s="1026"/>
      <c r="BT119" s="1026"/>
      <c r="BU119" s="1026"/>
      <c r="BV119" s="1026">
        <v>37868144</v>
      </c>
      <c r="BW119" s="1026"/>
      <c r="BX119" s="1026"/>
      <c r="BY119" s="1026"/>
      <c r="BZ119" s="1026"/>
      <c r="CA119" s="1026">
        <v>37459017</v>
      </c>
      <c r="CB119" s="1026"/>
      <c r="CC119" s="1026"/>
      <c r="CD119" s="1026"/>
      <c r="CE119" s="1026"/>
      <c r="CF119" s="1027"/>
      <c r="CG119" s="1028"/>
      <c r="CH119" s="1028"/>
      <c r="CI119" s="1028"/>
      <c r="CJ119" s="1029"/>
      <c r="CK119" s="975"/>
      <c r="CL119" s="976"/>
      <c r="CM119" s="1030" t="s">
        <v>436</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v>27541</v>
      </c>
      <c r="DH119" s="1012"/>
      <c r="DI119" s="1012"/>
      <c r="DJ119" s="1012"/>
      <c r="DK119" s="1013"/>
      <c r="DL119" s="1011">
        <v>14589</v>
      </c>
      <c r="DM119" s="1012"/>
      <c r="DN119" s="1012"/>
      <c r="DO119" s="1012"/>
      <c r="DP119" s="1013"/>
      <c r="DQ119" s="1011">
        <v>8293</v>
      </c>
      <c r="DR119" s="1012"/>
      <c r="DS119" s="1012"/>
      <c r="DT119" s="1012"/>
      <c r="DU119" s="1013"/>
      <c r="DV119" s="1014">
        <v>0.1</v>
      </c>
      <c r="DW119" s="1015"/>
      <c r="DX119" s="1015"/>
      <c r="DY119" s="1015"/>
      <c r="DZ119" s="1016"/>
    </row>
    <row r="120" spans="1:130" s="199" customFormat="1" ht="26.25" customHeight="1">
      <c r="A120" s="1087"/>
      <c r="B120" s="974"/>
      <c r="C120" s="944" t="s">
        <v>413</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111</v>
      </c>
      <c r="AB120" s="987"/>
      <c r="AC120" s="987"/>
      <c r="AD120" s="987"/>
      <c r="AE120" s="988"/>
      <c r="AF120" s="989" t="s">
        <v>111</v>
      </c>
      <c r="AG120" s="987"/>
      <c r="AH120" s="987"/>
      <c r="AI120" s="987"/>
      <c r="AJ120" s="988"/>
      <c r="AK120" s="989" t="s">
        <v>111</v>
      </c>
      <c r="AL120" s="987"/>
      <c r="AM120" s="987"/>
      <c r="AN120" s="987"/>
      <c r="AO120" s="988"/>
      <c r="AP120" s="990" t="s">
        <v>111</v>
      </c>
      <c r="AQ120" s="991"/>
      <c r="AR120" s="991"/>
      <c r="AS120" s="991"/>
      <c r="AT120" s="992"/>
      <c r="AU120" s="1017" t="s">
        <v>437</v>
      </c>
      <c r="AV120" s="1018"/>
      <c r="AW120" s="1018"/>
      <c r="AX120" s="1018"/>
      <c r="AY120" s="1019"/>
      <c r="AZ120" s="968" t="s">
        <v>438</v>
      </c>
      <c r="BA120" s="917"/>
      <c r="BB120" s="917"/>
      <c r="BC120" s="917"/>
      <c r="BD120" s="917"/>
      <c r="BE120" s="917"/>
      <c r="BF120" s="917"/>
      <c r="BG120" s="917"/>
      <c r="BH120" s="917"/>
      <c r="BI120" s="917"/>
      <c r="BJ120" s="917"/>
      <c r="BK120" s="917"/>
      <c r="BL120" s="917"/>
      <c r="BM120" s="917"/>
      <c r="BN120" s="917"/>
      <c r="BO120" s="917"/>
      <c r="BP120" s="918"/>
      <c r="BQ120" s="954">
        <v>3474137</v>
      </c>
      <c r="BR120" s="955"/>
      <c r="BS120" s="955"/>
      <c r="BT120" s="955"/>
      <c r="BU120" s="955"/>
      <c r="BV120" s="955">
        <v>3723443</v>
      </c>
      <c r="BW120" s="955"/>
      <c r="BX120" s="955"/>
      <c r="BY120" s="955"/>
      <c r="BZ120" s="955"/>
      <c r="CA120" s="955">
        <v>4388906</v>
      </c>
      <c r="CB120" s="955"/>
      <c r="CC120" s="955"/>
      <c r="CD120" s="955"/>
      <c r="CE120" s="955"/>
      <c r="CF120" s="969">
        <v>33.1</v>
      </c>
      <c r="CG120" s="970"/>
      <c r="CH120" s="970"/>
      <c r="CI120" s="970"/>
      <c r="CJ120" s="970"/>
      <c r="CK120" s="1035" t="s">
        <v>439</v>
      </c>
      <c r="CL120" s="1036"/>
      <c r="CM120" s="1036"/>
      <c r="CN120" s="1036"/>
      <c r="CO120" s="1037"/>
      <c r="CP120" s="1043" t="s">
        <v>389</v>
      </c>
      <c r="CQ120" s="1044"/>
      <c r="CR120" s="1044"/>
      <c r="CS120" s="1044"/>
      <c r="CT120" s="1044"/>
      <c r="CU120" s="1044"/>
      <c r="CV120" s="1044"/>
      <c r="CW120" s="1044"/>
      <c r="CX120" s="1044"/>
      <c r="CY120" s="1044"/>
      <c r="CZ120" s="1044"/>
      <c r="DA120" s="1044"/>
      <c r="DB120" s="1044"/>
      <c r="DC120" s="1044"/>
      <c r="DD120" s="1044"/>
      <c r="DE120" s="1044"/>
      <c r="DF120" s="1045"/>
      <c r="DG120" s="954">
        <v>10172112</v>
      </c>
      <c r="DH120" s="955"/>
      <c r="DI120" s="955"/>
      <c r="DJ120" s="955"/>
      <c r="DK120" s="955"/>
      <c r="DL120" s="955">
        <v>9337195</v>
      </c>
      <c r="DM120" s="955"/>
      <c r="DN120" s="955"/>
      <c r="DO120" s="955"/>
      <c r="DP120" s="955"/>
      <c r="DQ120" s="955">
        <v>8879845</v>
      </c>
      <c r="DR120" s="955"/>
      <c r="DS120" s="955"/>
      <c r="DT120" s="955"/>
      <c r="DU120" s="955"/>
      <c r="DV120" s="956">
        <v>67</v>
      </c>
      <c r="DW120" s="956"/>
      <c r="DX120" s="956"/>
      <c r="DY120" s="956"/>
      <c r="DZ120" s="957"/>
    </row>
    <row r="121" spans="1:130" s="199" customFormat="1" ht="26.25" customHeight="1">
      <c r="A121" s="1087"/>
      <c r="B121" s="974"/>
      <c r="C121" s="995" t="s">
        <v>440</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v>12636</v>
      </c>
      <c r="AB121" s="987"/>
      <c r="AC121" s="987"/>
      <c r="AD121" s="987"/>
      <c r="AE121" s="988"/>
      <c r="AF121" s="989">
        <v>12636</v>
      </c>
      <c r="AG121" s="987"/>
      <c r="AH121" s="987"/>
      <c r="AI121" s="987"/>
      <c r="AJ121" s="988"/>
      <c r="AK121" s="989">
        <v>12636</v>
      </c>
      <c r="AL121" s="987"/>
      <c r="AM121" s="987"/>
      <c r="AN121" s="987"/>
      <c r="AO121" s="988"/>
      <c r="AP121" s="990">
        <v>0.1</v>
      </c>
      <c r="AQ121" s="991"/>
      <c r="AR121" s="991"/>
      <c r="AS121" s="991"/>
      <c r="AT121" s="992"/>
      <c r="AU121" s="1020"/>
      <c r="AV121" s="1021"/>
      <c r="AW121" s="1021"/>
      <c r="AX121" s="1021"/>
      <c r="AY121" s="1022"/>
      <c r="AZ121" s="977" t="s">
        <v>441</v>
      </c>
      <c r="BA121" s="978"/>
      <c r="BB121" s="978"/>
      <c r="BC121" s="978"/>
      <c r="BD121" s="978"/>
      <c r="BE121" s="978"/>
      <c r="BF121" s="978"/>
      <c r="BG121" s="978"/>
      <c r="BH121" s="978"/>
      <c r="BI121" s="978"/>
      <c r="BJ121" s="978"/>
      <c r="BK121" s="978"/>
      <c r="BL121" s="978"/>
      <c r="BM121" s="978"/>
      <c r="BN121" s="978"/>
      <c r="BO121" s="978"/>
      <c r="BP121" s="979"/>
      <c r="BQ121" s="947">
        <v>6838310</v>
      </c>
      <c r="BR121" s="948"/>
      <c r="BS121" s="948"/>
      <c r="BT121" s="948"/>
      <c r="BU121" s="948"/>
      <c r="BV121" s="948">
        <v>6971041</v>
      </c>
      <c r="BW121" s="948"/>
      <c r="BX121" s="948"/>
      <c r="BY121" s="948"/>
      <c r="BZ121" s="948"/>
      <c r="CA121" s="948">
        <v>6951017</v>
      </c>
      <c r="CB121" s="948"/>
      <c r="CC121" s="948"/>
      <c r="CD121" s="948"/>
      <c r="CE121" s="948"/>
      <c r="CF121" s="942">
        <v>52.4</v>
      </c>
      <c r="CG121" s="943"/>
      <c r="CH121" s="943"/>
      <c r="CI121" s="943"/>
      <c r="CJ121" s="943"/>
      <c r="CK121" s="1038"/>
      <c r="CL121" s="1039"/>
      <c r="CM121" s="1039"/>
      <c r="CN121" s="1039"/>
      <c r="CO121" s="1040"/>
      <c r="CP121" s="1048" t="s">
        <v>386</v>
      </c>
      <c r="CQ121" s="1049"/>
      <c r="CR121" s="1049"/>
      <c r="CS121" s="1049"/>
      <c r="CT121" s="1049"/>
      <c r="CU121" s="1049"/>
      <c r="CV121" s="1049"/>
      <c r="CW121" s="1049"/>
      <c r="CX121" s="1049"/>
      <c r="CY121" s="1049"/>
      <c r="CZ121" s="1049"/>
      <c r="DA121" s="1049"/>
      <c r="DB121" s="1049"/>
      <c r="DC121" s="1049"/>
      <c r="DD121" s="1049"/>
      <c r="DE121" s="1049"/>
      <c r="DF121" s="1050"/>
      <c r="DG121" s="947">
        <v>6358</v>
      </c>
      <c r="DH121" s="948"/>
      <c r="DI121" s="948"/>
      <c r="DJ121" s="948"/>
      <c r="DK121" s="948"/>
      <c r="DL121" s="948">
        <v>4831</v>
      </c>
      <c r="DM121" s="948"/>
      <c r="DN121" s="948"/>
      <c r="DO121" s="948"/>
      <c r="DP121" s="948"/>
      <c r="DQ121" s="948">
        <v>3068</v>
      </c>
      <c r="DR121" s="948"/>
      <c r="DS121" s="948"/>
      <c r="DT121" s="948"/>
      <c r="DU121" s="948"/>
      <c r="DV121" s="949">
        <v>0</v>
      </c>
      <c r="DW121" s="949"/>
      <c r="DX121" s="949"/>
      <c r="DY121" s="949"/>
      <c r="DZ121" s="950"/>
    </row>
    <row r="122" spans="1:130" s="199" customFormat="1" ht="26.25" customHeight="1">
      <c r="A122" s="1087"/>
      <c r="B122" s="974"/>
      <c r="C122" s="944" t="s">
        <v>423</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111</v>
      </c>
      <c r="AB122" s="987"/>
      <c r="AC122" s="987"/>
      <c r="AD122" s="987"/>
      <c r="AE122" s="988"/>
      <c r="AF122" s="989" t="s">
        <v>111</v>
      </c>
      <c r="AG122" s="987"/>
      <c r="AH122" s="987"/>
      <c r="AI122" s="987"/>
      <c r="AJ122" s="988"/>
      <c r="AK122" s="989" t="s">
        <v>111</v>
      </c>
      <c r="AL122" s="987"/>
      <c r="AM122" s="987"/>
      <c r="AN122" s="987"/>
      <c r="AO122" s="988"/>
      <c r="AP122" s="990" t="s">
        <v>111</v>
      </c>
      <c r="AQ122" s="991"/>
      <c r="AR122" s="991"/>
      <c r="AS122" s="991"/>
      <c r="AT122" s="992"/>
      <c r="AU122" s="1020"/>
      <c r="AV122" s="1021"/>
      <c r="AW122" s="1021"/>
      <c r="AX122" s="1021"/>
      <c r="AY122" s="1022"/>
      <c r="AZ122" s="1002" t="s">
        <v>442</v>
      </c>
      <c r="BA122" s="993"/>
      <c r="BB122" s="993"/>
      <c r="BC122" s="993"/>
      <c r="BD122" s="993"/>
      <c r="BE122" s="993"/>
      <c r="BF122" s="993"/>
      <c r="BG122" s="993"/>
      <c r="BH122" s="993"/>
      <c r="BI122" s="993"/>
      <c r="BJ122" s="993"/>
      <c r="BK122" s="993"/>
      <c r="BL122" s="993"/>
      <c r="BM122" s="993"/>
      <c r="BN122" s="993"/>
      <c r="BO122" s="993"/>
      <c r="BP122" s="994"/>
      <c r="BQ122" s="1025">
        <v>21962855</v>
      </c>
      <c r="BR122" s="1026"/>
      <c r="BS122" s="1026"/>
      <c r="BT122" s="1026"/>
      <c r="BU122" s="1026"/>
      <c r="BV122" s="1026">
        <v>22132831</v>
      </c>
      <c r="BW122" s="1026"/>
      <c r="BX122" s="1026"/>
      <c r="BY122" s="1026"/>
      <c r="BZ122" s="1026"/>
      <c r="CA122" s="1026">
        <v>21988524</v>
      </c>
      <c r="CB122" s="1026"/>
      <c r="CC122" s="1026"/>
      <c r="CD122" s="1026"/>
      <c r="CE122" s="1026"/>
      <c r="CF122" s="1046">
        <v>165.9</v>
      </c>
      <c r="CG122" s="1047"/>
      <c r="CH122" s="1047"/>
      <c r="CI122" s="1047"/>
      <c r="CJ122" s="1047"/>
      <c r="CK122" s="1038"/>
      <c r="CL122" s="1039"/>
      <c r="CM122" s="1039"/>
      <c r="CN122" s="1039"/>
      <c r="CO122" s="1040"/>
      <c r="CP122" s="1048" t="s">
        <v>384</v>
      </c>
      <c r="CQ122" s="1049"/>
      <c r="CR122" s="1049"/>
      <c r="CS122" s="1049"/>
      <c r="CT122" s="1049"/>
      <c r="CU122" s="1049"/>
      <c r="CV122" s="1049"/>
      <c r="CW122" s="1049"/>
      <c r="CX122" s="1049"/>
      <c r="CY122" s="1049"/>
      <c r="CZ122" s="1049"/>
      <c r="DA122" s="1049"/>
      <c r="DB122" s="1049"/>
      <c r="DC122" s="1049"/>
      <c r="DD122" s="1049"/>
      <c r="DE122" s="1049"/>
      <c r="DF122" s="1050"/>
      <c r="DG122" s="947" t="s">
        <v>111</v>
      </c>
      <c r="DH122" s="948"/>
      <c r="DI122" s="948"/>
      <c r="DJ122" s="948"/>
      <c r="DK122" s="948"/>
      <c r="DL122" s="948" t="s">
        <v>111</v>
      </c>
      <c r="DM122" s="948"/>
      <c r="DN122" s="948"/>
      <c r="DO122" s="948"/>
      <c r="DP122" s="948"/>
      <c r="DQ122" s="948" t="s">
        <v>111</v>
      </c>
      <c r="DR122" s="948"/>
      <c r="DS122" s="948"/>
      <c r="DT122" s="948"/>
      <c r="DU122" s="948"/>
      <c r="DV122" s="949" t="s">
        <v>111</v>
      </c>
      <c r="DW122" s="949"/>
      <c r="DX122" s="949"/>
      <c r="DY122" s="949"/>
      <c r="DZ122" s="950"/>
    </row>
    <row r="123" spans="1:130" s="199" customFormat="1" ht="26.25" customHeight="1">
      <c r="A123" s="1087"/>
      <c r="B123" s="974"/>
      <c r="C123" s="944" t="s">
        <v>429</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v>10467</v>
      </c>
      <c r="AB123" s="987"/>
      <c r="AC123" s="987"/>
      <c r="AD123" s="987"/>
      <c r="AE123" s="988"/>
      <c r="AF123" s="989">
        <v>3622</v>
      </c>
      <c r="AG123" s="987"/>
      <c r="AH123" s="987"/>
      <c r="AI123" s="987"/>
      <c r="AJ123" s="988"/>
      <c r="AK123" s="989">
        <v>3626</v>
      </c>
      <c r="AL123" s="987"/>
      <c r="AM123" s="987"/>
      <c r="AN123" s="987"/>
      <c r="AO123" s="988"/>
      <c r="AP123" s="990">
        <v>0</v>
      </c>
      <c r="AQ123" s="991"/>
      <c r="AR123" s="991"/>
      <c r="AS123" s="991"/>
      <c r="AT123" s="992"/>
      <c r="AU123" s="1023"/>
      <c r="AV123" s="1024"/>
      <c r="AW123" s="1024"/>
      <c r="AX123" s="1024"/>
      <c r="AY123" s="1024"/>
      <c r="AZ123" s="230" t="s">
        <v>169</v>
      </c>
      <c r="BA123" s="230"/>
      <c r="BB123" s="230"/>
      <c r="BC123" s="230"/>
      <c r="BD123" s="230"/>
      <c r="BE123" s="230"/>
      <c r="BF123" s="230"/>
      <c r="BG123" s="230"/>
      <c r="BH123" s="230"/>
      <c r="BI123" s="230"/>
      <c r="BJ123" s="230"/>
      <c r="BK123" s="230"/>
      <c r="BL123" s="230"/>
      <c r="BM123" s="230"/>
      <c r="BN123" s="230"/>
      <c r="BO123" s="1003" t="s">
        <v>443</v>
      </c>
      <c r="BP123" s="1034"/>
      <c r="BQ123" s="1093">
        <v>32275302</v>
      </c>
      <c r="BR123" s="1094"/>
      <c r="BS123" s="1094"/>
      <c r="BT123" s="1094"/>
      <c r="BU123" s="1094"/>
      <c r="BV123" s="1094">
        <v>32827315</v>
      </c>
      <c r="BW123" s="1094"/>
      <c r="BX123" s="1094"/>
      <c r="BY123" s="1094"/>
      <c r="BZ123" s="1094"/>
      <c r="CA123" s="1094">
        <v>33328447</v>
      </c>
      <c r="CB123" s="1094"/>
      <c r="CC123" s="1094"/>
      <c r="CD123" s="1094"/>
      <c r="CE123" s="1094"/>
      <c r="CF123" s="1027"/>
      <c r="CG123" s="1028"/>
      <c r="CH123" s="1028"/>
      <c r="CI123" s="1028"/>
      <c r="CJ123" s="1029"/>
      <c r="CK123" s="1038"/>
      <c r="CL123" s="1039"/>
      <c r="CM123" s="1039"/>
      <c r="CN123" s="1039"/>
      <c r="CO123" s="1040"/>
      <c r="CP123" s="1048" t="s">
        <v>387</v>
      </c>
      <c r="CQ123" s="1049"/>
      <c r="CR123" s="1049"/>
      <c r="CS123" s="1049"/>
      <c r="CT123" s="1049"/>
      <c r="CU123" s="1049"/>
      <c r="CV123" s="1049"/>
      <c r="CW123" s="1049"/>
      <c r="CX123" s="1049"/>
      <c r="CY123" s="1049"/>
      <c r="CZ123" s="1049"/>
      <c r="DA123" s="1049"/>
      <c r="DB123" s="1049"/>
      <c r="DC123" s="1049"/>
      <c r="DD123" s="1049"/>
      <c r="DE123" s="1049"/>
      <c r="DF123" s="1050"/>
      <c r="DG123" s="986" t="s">
        <v>111</v>
      </c>
      <c r="DH123" s="987"/>
      <c r="DI123" s="987"/>
      <c r="DJ123" s="987"/>
      <c r="DK123" s="988"/>
      <c r="DL123" s="989" t="s">
        <v>111</v>
      </c>
      <c r="DM123" s="987"/>
      <c r="DN123" s="987"/>
      <c r="DO123" s="987"/>
      <c r="DP123" s="988"/>
      <c r="DQ123" s="989" t="s">
        <v>111</v>
      </c>
      <c r="DR123" s="987"/>
      <c r="DS123" s="987"/>
      <c r="DT123" s="987"/>
      <c r="DU123" s="988"/>
      <c r="DV123" s="990" t="s">
        <v>111</v>
      </c>
      <c r="DW123" s="991"/>
      <c r="DX123" s="991"/>
      <c r="DY123" s="991"/>
      <c r="DZ123" s="992"/>
    </row>
    <row r="124" spans="1:130" s="199" customFormat="1" ht="26.25" customHeight="1" thickBot="1">
      <c r="A124" s="1087"/>
      <c r="B124" s="974"/>
      <c r="C124" s="944" t="s">
        <v>432</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111</v>
      </c>
      <c r="AB124" s="987"/>
      <c r="AC124" s="987"/>
      <c r="AD124" s="987"/>
      <c r="AE124" s="988"/>
      <c r="AF124" s="989" t="s">
        <v>111</v>
      </c>
      <c r="AG124" s="987"/>
      <c r="AH124" s="987"/>
      <c r="AI124" s="987"/>
      <c r="AJ124" s="988"/>
      <c r="AK124" s="989" t="s">
        <v>111</v>
      </c>
      <c r="AL124" s="987"/>
      <c r="AM124" s="987"/>
      <c r="AN124" s="987"/>
      <c r="AO124" s="988"/>
      <c r="AP124" s="990" t="s">
        <v>111</v>
      </c>
      <c r="AQ124" s="991"/>
      <c r="AR124" s="991"/>
      <c r="AS124" s="991"/>
      <c r="AT124" s="992"/>
      <c r="AU124" s="1089" t="s">
        <v>444</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67.099999999999994</v>
      </c>
      <c r="BR124" s="1056"/>
      <c r="BS124" s="1056"/>
      <c r="BT124" s="1056"/>
      <c r="BU124" s="1056"/>
      <c r="BV124" s="1056">
        <v>38.799999999999997</v>
      </c>
      <c r="BW124" s="1056"/>
      <c r="BX124" s="1056"/>
      <c r="BY124" s="1056"/>
      <c r="BZ124" s="1056"/>
      <c r="CA124" s="1056">
        <v>31.1</v>
      </c>
      <c r="CB124" s="1056"/>
      <c r="CC124" s="1056"/>
      <c r="CD124" s="1056"/>
      <c r="CE124" s="1056"/>
      <c r="CF124" s="1057"/>
      <c r="CG124" s="1058"/>
      <c r="CH124" s="1058"/>
      <c r="CI124" s="1058"/>
      <c r="CJ124" s="1059"/>
      <c r="CK124" s="1041"/>
      <c r="CL124" s="1041"/>
      <c r="CM124" s="1041"/>
      <c r="CN124" s="1041"/>
      <c r="CO124" s="1042"/>
      <c r="CP124" s="1048" t="s">
        <v>445</v>
      </c>
      <c r="CQ124" s="1049"/>
      <c r="CR124" s="1049"/>
      <c r="CS124" s="1049"/>
      <c r="CT124" s="1049"/>
      <c r="CU124" s="1049"/>
      <c r="CV124" s="1049"/>
      <c r="CW124" s="1049"/>
      <c r="CX124" s="1049"/>
      <c r="CY124" s="1049"/>
      <c r="CZ124" s="1049"/>
      <c r="DA124" s="1049"/>
      <c r="DB124" s="1049"/>
      <c r="DC124" s="1049"/>
      <c r="DD124" s="1049"/>
      <c r="DE124" s="1049"/>
      <c r="DF124" s="1050"/>
      <c r="DG124" s="1033" t="s">
        <v>111</v>
      </c>
      <c r="DH124" s="1012"/>
      <c r="DI124" s="1012"/>
      <c r="DJ124" s="1012"/>
      <c r="DK124" s="1013"/>
      <c r="DL124" s="1011" t="s">
        <v>111</v>
      </c>
      <c r="DM124" s="1012"/>
      <c r="DN124" s="1012"/>
      <c r="DO124" s="1012"/>
      <c r="DP124" s="1013"/>
      <c r="DQ124" s="1011" t="s">
        <v>111</v>
      </c>
      <c r="DR124" s="1012"/>
      <c r="DS124" s="1012"/>
      <c r="DT124" s="1012"/>
      <c r="DU124" s="1013"/>
      <c r="DV124" s="1014" t="s">
        <v>111</v>
      </c>
      <c r="DW124" s="1015"/>
      <c r="DX124" s="1015"/>
      <c r="DY124" s="1015"/>
      <c r="DZ124" s="1016"/>
    </row>
    <row r="125" spans="1:130" s="199" customFormat="1" ht="26.25" customHeight="1">
      <c r="A125" s="1087"/>
      <c r="B125" s="974"/>
      <c r="C125" s="944" t="s">
        <v>434</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111</v>
      </c>
      <c r="AB125" s="987"/>
      <c r="AC125" s="987"/>
      <c r="AD125" s="987"/>
      <c r="AE125" s="988"/>
      <c r="AF125" s="989" t="s">
        <v>111</v>
      </c>
      <c r="AG125" s="987"/>
      <c r="AH125" s="987"/>
      <c r="AI125" s="987"/>
      <c r="AJ125" s="988"/>
      <c r="AK125" s="989" t="s">
        <v>111</v>
      </c>
      <c r="AL125" s="987"/>
      <c r="AM125" s="987"/>
      <c r="AN125" s="987"/>
      <c r="AO125" s="988"/>
      <c r="AP125" s="990" t="s">
        <v>111</v>
      </c>
      <c r="AQ125" s="991"/>
      <c r="AR125" s="991"/>
      <c r="AS125" s="991"/>
      <c r="AT125" s="992"/>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1" t="s">
        <v>446</v>
      </c>
      <c r="CL125" s="1036"/>
      <c r="CM125" s="1036"/>
      <c r="CN125" s="1036"/>
      <c r="CO125" s="1037"/>
      <c r="CP125" s="968" t="s">
        <v>447</v>
      </c>
      <c r="CQ125" s="917"/>
      <c r="CR125" s="917"/>
      <c r="CS125" s="917"/>
      <c r="CT125" s="917"/>
      <c r="CU125" s="917"/>
      <c r="CV125" s="917"/>
      <c r="CW125" s="917"/>
      <c r="CX125" s="917"/>
      <c r="CY125" s="917"/>
      <c r="CZ125" s="917"/>
      <c r="DA125" s="917"/>
      <c r="DB125" s="917"/>
      <c r="DC125" s="917"/>
      <c r="DD125" s="917"/>
      <c r="DE125" s="917"/>
      <c r="DF125" s="918"/>
      <c r="DG125" s="954" t="s">
        <v>111</v>
      </c>
      <c r="DH125" s="955"/>
      <c r="DI125" s="955"/>
      <c r="DJ125" s="955"/>
      <c r="DK125" s="955"/>
      <c r="DL125" s="955" t="s">
        <v>111</v>
      </c>
      <c r="DM125" s="955"/>
      <c r="DN125" s="955"/>
      <c r="DO125" s="955"/>
      <c r="DP125" s="955"/>
      <c r="DQ125" s="955" t="s">
        <v>111</v>
      </c>
      <c r="DR125" s="955"/>
      <c r="DS125" s="955"/>
      <c r="DT125" s="955"/>
      <c r="DU125" s="955"/>
      <c r="DV125" s="956" t="s">
        <v>111</v>
      </c>
      <c r="DW125" s="956"/>
      <c r="DX125" s="956"/>
      <c r="DY125" s="956"/>
      <c r="DZ125" s="957"/>
    </row>
    <row r="126" spans="1:130" s="199" customFormat="1" ht="26.25" customHeight="1" thickBot="1">
      <c r="A126" s="1087"/>
      <c r="B126" s="974"/>
      <c r="C126" s="944" t="s">
        <v>436</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v>21335</v>
      </c>
      <c r="AB126" s="987"/>
      <c r="AC126" s="987"/>
      <c r="AD126" s="987"/>
      <c r="AE126" s="988"/>
      <c r="AF126" s="989">
        <v>13649</v>
      </c>
      <c r="AG126" s="987"/>
      <c r="AH126" s="987"/>
      <c r="AI126" s="987"/>
      <c r="AJ126" s="988"/>
      <c r="AK126" s="989">
        <v>6661</v>
      </c>
      <c r="AL126" s="987"/>
      <c r="AM126" s="987"/>
      <c r="AN126" s="987"/>
      <c r="AO126" s="988"/>
      <c r="AP126" s="990">
        <v>0.1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2"/>
      <c r="CL126" s="1039"/>
      <c r="CM126" s="1039"/>
      <c r="CN126" s="1039"/>
      <c r="CO126" s="1040"/>
      <c r="CP126" s="977" t="s">
        <v>448</v>
      </c>
      <c r="CQ126" s="978"/>
      <c r="CR126" s="978"/>
      <c r="CS126" s="978"/>
      <c r="CT126" s="978"/>
      <c r="CU126" s="978"/>
      <c r="CV126" s="978"/>
      <c r="CW126" s="978"/>
      <c r="CX126" s="978"/>
      <c r="CY126" s="978"/>
      <c r="CZ126" s="978"/>
      <c r="DA126" s="978"/>
      <c r="DB126" s="978"/>
      <c r="DC126" s="978"/>
      <c r="DD126" s="978"/>
      <c r="DE126" s="978"/>
      <c r="DF126" s="979"/>
      <c r="DG126" s="947" t="s">
        <v>111</v>
      </c>
      <c r="DH126" s="948"/>
      <c r="DI126" s="948"/>
      <c r="DJ126" s="948"/>
      <c r="DK126" s="948"/>
      <c r="DL126" s="948" t="s">
        <v>111</v>
      </c>
      <c r="DM126" s="948"/>
      <c r="DN126" s="948"/>
      <c r="DO126" s="948"/>
      <c r="DP126" s="948"/>
      <c r="DQ126" s="948" t="s">
        <v>111</v>
      </c>
      <c r="DR126" s="948"/>
      <c r="DS126" s="948"/>
      <c r="DT126" s="948"/>
      <c r="DU126" s="948"/>
      <c r="DV126" s="949" t="s">
        <v>111</v>
      </c>
      <c r="DW126" s="949"/>
      <c r="DX126" s="949"/>
      <c r="DY126" s="949"/>
      <c r="DZ126" s="950"/>
    </row>
    <row r="127" spans="1:130" s="199" customFormat="1" ht="26.25" customHeight="1">
      <c r="A127" s="1088"/>
      <c r="B127" s="976"/>
      <c r="C127" s="1030" t="s">
        <v>449</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v>1681</v>
      </c>
      <c r="AB127" s="987"/>
      <c r="AC127" s="987"/>
      <c r="AD127" s="987"/>
      <c r="AE127" s="988"/>
      <c r="AF127" s="989">
        <v>933</v>
      </c>
      <c r="AG127" s="987"/>
      <c r="AH127" s="987"/>
      <c r="AI127" s="987"/>
      <c r="AJ127" s="988"/>
      <c r="AK127" s="989">
        <v>661</v>
      </c>
      <c r="AL127" s="987"/>
      <c r="AM127" s="987"/>
      <c r="AN127" s="987"/>
      <c r="AO127" s="988"/>
      <c r="AP127" s="990">
        <v>0</v>
      </c>
      <c r="AQ127" s="991"/>
      <c r="AR127" s="991"/>
      <c r="AS127" s="991"/>
      <c r="AT127" s="992"/>
      <c r="AU127" s="235"/>
      <c r="AV127" s="235"/>
      <c r="AW127" s="235"/>
      <c r="AX127" s="1060" t="s">
        <v>450</v>
      </c>
      <c r="AY127" s="1061"/>
      <c r="AZ127" s="1061"/>
      <c r="BA127" s="1061"/>
      <c r="BB127" s="1061"/>
      <c r="BC127" s="1061"/>
      <c r="BD127" s="1061"/>
      <c r="BE127" s="1062"/>
      <c r="BF127" s="1063" t="s">
        <v>451</v>
      </c>
      <c r="BG127" s="1061"/>
      <c r="BH127" s="1061"/>
      <c r="BI127" s="1061"/>
      <c r="BJ127" s="1061"/>
      <c r="BK127" s="1061"/>
      <c r="BL127" s="1062"/>
      <c r="BM127" s="1063" t="s">
        <v>452</v>
      </c>
      <c r="BN127" s="1061"/>
      <c r="BO127" s="1061"/>
      <c r="BP127" s="1061"/>
      <c r="BQ127" s="1061"/>
      <c r="BR127" s="1061"/>
      <c r="BS127" s="1062"/>
      <c r="BT127" s="1063" t="s">
        <v>453</v>
      </c>
      <c r="BU127" s="1061"/>
      <c r="BV127" s="1061"/>
      <c r="BW127" s="1061"/>
      <c r="BX127" s="1061"/>
      <c r="BY127" s="1061"/>
      <c r="BZ127" s="1085"/>
      <c r="CA127" s="235"/>
      <c r="CB127" s="235"/>
      <c r="CC127" s="235"/>
      <c r="CD127" s="236"/>
      <c r="CE127" s="236"/>
      <c r="CF127" s="236"/>
      <c r="CG127" s="233"/>
      <c r="CH127" s="233"/>
      <c r="CI127" s="233"/>
      <c r="CJ127" s="234"/>
      <c r="CK127" s="1052"/>
      <c r="CL127" s="1039"/>
      <c r="CM127" s="1039"/>
      <c r="CN127" s="1039"/>
      <c r="CO127" s="1040"/>
      <c r="CP127" s="977" t="s">
        <v>454</v>
      </c>
      <c r="CQ127" s="978"/>
      <c r="CR127" s="978"/>
      <c r="CS127" s="978"/>
      <c r="CT127" s="978"/>
      <c r="CU127" s="978"/>
      <c r="CV127" s="978"/>
      <c r="CW127" s="978"/>
      <c r="CX127" s="978"/>
      <c r="CY127" s="978"/>
      <c r="CZ127" s="978"/>
      <c r="DA127" s="978"/>
      <c r="DB127" s="978"/>
      <c r="DC127" s="978"/>
      <c r="DD127" s="978"/>
      <c r="DE127" s="978"/>
      <c r="DF127" s="979"/>
      <c r="DG127" s="947" t="s">
        <v>111</v>
      </c>
      <c r="DH127" s="948"/>
      <c r="DI127" s="948"/>
      <c r="DJ127" s="948"/>
      <c r="DK127" s="948"/>
      <c r="DL127" s="948" t="s">
        <v>111</v>
      </c>
      <c r="DM127" s="948"/>
      <c r="DN127" s="948"/>
      <c r="DO127" s="948"/>
      <c r="DP127" s="948"/>
      <c r="DQ127" s="948" t="s">
        <v>111</v>
      </c>
      <c r="DR127" s="948"/>
      <c r="DS127" s="948"/>
      <c r="DT127" s="948"/>
      <c r="DU127" s="948"/>
      <c r="DV127" s="949" t="s">
        <v>111</v>
      </c>
      <c r="DW127" s="949"/>
      <c r="DX127" s="949"/>
      <c r="DY127" s="949"/>
      <c r="DZ127" s="950"/>
    </row>
    <row r="128" spans="1:130" s="199" customFormat="1" ht="26.25" customHeight="1" thickBo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75">
        <v>691991</v>
      </c>
      <c r="AB128" s="1076"/>
      <c r="AC128" s="1076"/>
      <c r="AD128" s="1076"/>
      <c r="AE128" s="1077"/>
      <c r="AF128" s="1078">
        <v>653446</v>
      </c>
      <c r="AG128" s="1076"/>
      <c r="AH128" s="1076"/>
      <c r="AI128" s="1076"/>
      <c r="AJ128" s="1077"/>
      <c r="AK128" s="1078">
        <v>644683</v>
      </c>
      <c r="AL128" s="1076"/>
      <c r="AM128" s="1076"/>
      <c r="AN128" s="1076"/>
      <c r="AO128" s="1077"/>
      <c r="AP128" s="1079"/>
      <c r="AQ128" s="1080"/>
      <c r="AR128" s="1080"/>
      <c r="AS128" s="1080"/>
      <c r="AT128" s="1081"/>
      <c r="AU128" s="235"/>
      <c r="AV128" s="235"/>
      <c r="AW128" s="235"/>
      <c r="AX128" s="916" t="s">
        <v>457</v>
      </c>
      <c r="AY128" s="917"/>
      <c r="AZ128" s="917"/>
      <c r="BA128" s="917"/>
      <c r="BB128" s="917"/>
      <c r="BC128" s="917"/>
      <c r="BD128" s="917"/>
      <c r="BE128" s="918"/>
      <c r="BF128" s="1082" t="s">
        <v>111</v>
      </c>
      <c r="BG128" s="1083"/>
      <c r="BH128" s="1083"/>
      <c r="BI128" s="1083"/>
      <c r="BJ128" s="1083"/>
      <c r="BK128" s="1083"/>
      <c r="BL128" s="1084"/>
      <c r="BM128" s="1082">
        <v>12.77</v>
      </c>
      <c r="BN128" s="1083"/>
      <c r="BO128" s="1083"/>
      <c r="BP128" s="1083"/>
      <c r="BQ128" s="1083"/>
      <c r="BR128" s="1083"/>
      <c r="BS128" s="1084"/>
      <c r="BT128" s="1082">
        <v>20</v>
      </c>
      <c r="BU128" s="1083"/>
      <c r="BV128" s="1083"/>
      <c r="BW128" s="1083"/>
      <c r="BX128" s="1083"/>
      <c r="BY128" s="1083"/>
      <c r="BZ128" s="1107"/>
      <c r="CA128" s="236"/>
      <c r="CB128" s="236"/>
      <c r="CC128" s="236"/>
      <c r="CD128" s="236"/>
      <c r="CE128" s="236"/>
      <c r="CF128" s="236"/>
      <c r="CG128" s="233"/>
      <c r="CH128" s="233"/>
      <c r="CI128" s="233"/>
      <c r="CJ128" s="234"/>
      <c r="CK128" s="1053"/>
      <c r="CL128" s="1054"/>
      <c r="CM128" s="1054"/>
      <c r="CN128" s="1054"/>
      <c r="CO128" s="1055"/>
      <c r="CP128" s="1064" t="s">
        <v>458</v>
      </c>
      <c r="CQ128" s="1065"/>
      <c r="CR128" s="1065"/>
      <c r="CS128" s="1065"/>
      <c r="CT128" s="1065"/>
      <c r="CU128" s="1065"/>
      <c r="CV128" s="1065"/>
      <c r="CW128" s="1065"/>
      <c r="CX128" s="1065"/>
      <c r="CY128" s="1065"/>
      <c r="CZ128" s="1065"/>
      <c r="DA128" s="1065"/>
      <c r="DB128" s="1065"/>
      <c r="DC128" s="1065"/>
      <c r="DD128" s="1065"/>
      <c r="DE128" s="1065"/>
      <c r="DF128" s="1066"/>
      <c r="DG128" s="1067">
        <v>1291195</v>
      </c>
      <c r="DH128" s="1068"/>
      <c r="DI128" s="1068"/>
      <c r="DJ128" s="1068"/>
      <c r="DK128" s="1068"/>
      <c r="DL128" s="1068">
        <v>2967</v>
      </c>
      <c r="DM128" s="1068"/>
      <c r="DN128" s="1068"/>
      <c r="DO128" s="1068"/>
      <c r="DP128" s="1068"/>
      <c r="DQ128" s="1068" t="s">
        <v>111</v>
      </c>
      <c r="DR128" s="1068"/>
      <c r="DS128" s="1068"/>
      <c r="DT128" s="1068"/>
      <c r="DU128" s="1068"/>
      <c r="DV128" s="1069" t="s">
        <v>111</v>
      </c>
      <c r="DW128" s="1069"/>
      <c r="DX128" s="1069"/>
      <c r="DY128" s="1069"/>
      <c r="DZ128" s="1070"/>
    </row>
    <row r="129" spans="1:131" s="199" customFormat="1" ht="26.25" customHeight="1">
      <c r="A129" s="958" t="s">
        <v>92</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459</v>
      </c>
      <c r="X129" s="1102"/>
      <c r="Y129" s="1102"/>
      <c r="Z129" s="1103"/>
      <c r="AA129" s="986">
        <v>14391115</v>
      </c>
      <c r="AB129" s="987"/>
      <c r="AC129" s="987"/>
      <c r="AD129" s="987"/>
      <c r="AE129" s="988"/>
      <c r="AF129" s="989">
        <v>14844573</v>
      </c>
      <c r="AG129" s="987"/>
      <c r="AH129" s="987"/>
      <c r="AI129" s="987"/>
      <c r="AJ129" s="988"/>
      <c r="AK129" s="989">
        <v>15104384</v>
      </c>
      <c r="AL129" s="987"/>
      <c r="AM129" s="987"/>
      <c r="AN129" s="987"/>
      <c r="AO129" s="988"/>
      <c r="AP129" s="1104"/>
      <c r="AQ129" s="1105"/>
      <c r="AR129" s="1105"/>
      <c r="AS129" s="1105"/>
      <c r="AT129" s="1106"/>
      <c r="AU129" s="237"/>
      <c r="AV129" s="237"/>
      <c r="AW129" s="237"/>
      <c r="AX129" s="1095" t="s">
        <v>460</v>
      </c>
      <c r="AY129" s="978"/>
      <c r="AZ129" s="978"/>
      <c r="BA129" s="978"/>
      <c r="BB129" s="978"/>
      <c r="BC129" s="978"/>
      <c r="BD129" s="978"/>
      <c r="BE129" s="979"/>
      <c r="BF129" s="1096" t="s">
        <v>111</v>
      </c>
      <c r="BG129" s="1097"/>
      <c r="BH129" s="1097"/>
      <c r="BI129" s="1097"/>
      <c r="BJ129" s="1097"/>
      <c r="BK129" s="1097"/>
      <c r="BL129" s="1098"/>
      <c r="BM129" s="1096">
        <v>17.77</v>
      </c>
      <c r="BN129" s="1097"/>
      <c r="BO129" s="1097"/>
      <c r="BP129" s="1097"/>
      <c r="BQ129" s="1097"/>
      <c r="BR129" s="1097"/>
      <c r="BS129" s="1098"/>
      <c r="BT129" s="1096">
        <v>30</v>
      </c>
      <c r="BU129" s="1099"/>
      <c r="BV129" s="1099"/>
      <c r="BW129" s="1099"/>
      <c r="BX129" s="1099"/>
      <c r="BY129" s="1099"/>
      <c r="BZ129" s="110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8" t="s">
        <v>461</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462</v>
      </c>
      <c r="X130" s="1102"/>
      <c r="Y130" s="1102"/>
      <c r="Z130" s="1103"/>
      <c r="AA130" s="986">
        <v>1988817</v>
      </c>
      <c r="AB130" s="987"/>
      <c r="AC130" s="987"/>
      <c r="AD130" s="987"/>
      <c r="AE130" s="988"/>
      <c r="AF130" s="989">
        <v>1853001</v>
      </c>
      <c r="AG130" s="987"/>
      <c r="AH130" s="987"/>
      <c r="AI130" s="987"/>
      <c r="AJ130" s="988"/>
      <c r="AK130" s="989">
        <v>1850647</v>
      </c>
      <c r="AL130" s="987"/>
      <c r="AM130" s="987"/>
      <c r="AN130" s="987"/>
      <c r="AO130" s="988"/>
      <c r="AP130" s="1104"/>
      <c r="AQ130" s="1105"/>
      <c r="AR130" s="1105"/>
      <c r="AS130" s="1105"/>
      <c r="AT130" s="1106"/>
      <c r="AU130" s="237"/>
      <c r="AV130" s="237"/>
      <c r="AW130" s="237"/>
      <c r="AX130" s="1095" t="s">
        <v>463</v>
      </c>
      <c r="AY130" s="978"/>
      <c r="AZ130" s="978"/>
      <c r="BA130" s="978"/>
      <c r="BB130" s="978"/>
      <c r="BC130" s="978"/>
      <c r="BD130" s="978"/>
      <c r="BE130" s="979"/>
      <c r="BF130" s="1132">
        <v>5.9</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464</v>
      </c>
      <c r="X131" s="1140"/>
      <c r="Y131" s="1140"/>
      <c r="Z131" s="1141"/>
      <c r="AA131" s="1033">
        <v>12402298</v>
      </c>
      <c r="AB131" s="1012"/>
      <c r="AC131" s="1012"/>
      <c r="AD131" s="1012"/>
      <c r="AE131" s="1013"/>
      <c r="AF131" s="1011">
        <v>12991572</v>
      </c>
      <c r="AG131" s="1012"/>
      <c r="AH131" s="1012"/>
      <c r="AI131" s="1012"/>
      <c r="AJ131" s="1013"/>
      <c r="AK131" s="1011">
        <v>13253737</v>
      </c>
      <c r="AL131" s="1012"/>
      <c r="AM131" s="1012"/>
      <c r="AN131" s="1012"/>
      <c r="AO131" s="1013"/>
      <c r="AP131" s="1142"/>
      <c r="AQ131" s="1143"/>
      <c r="AR131" s="1143"/>
      <c r="AS131" s="1143"/>
      <c r="AT131" s="1144"/>
      <c r="AU131" s="237"/>
      <c r="AV131" s="237"/>
      <c r="AW131" s="237"/>
      <c r="AX131" s="1114" t="s">
        <v>465</v>
      </c>
      <c r="AY131" s="1065"/>
      <c r="AZ131" s="1065"/>
      <c r="BA131" s="1065"/>
      <c r="BB131" s="1065"/>
      <c r="BC131" s="1065"/>
      <c r="BD131" s="1065"/>
      <c r="BE131" s="1066"/>
      <c r="BF131" s="1115">
        <v>31.1</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1" t="s">
        <v>466</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467</v>
      </c>
      <c r="W132" s="1125"/>
      <c r="X132" s="1125"/>
      <c r="Y132" s="1125"/>
      <c r="Z132" s="1126"/>
      <c r="AA132" s="1127">
        <v>6.4432010909999997</v>
      </c>
      <c r="AB132" s="1128"/>
      <c r="AC132" s="1128"/>
      <c r="AD132" s="1128"/>
      <c r="AE132" s="1129"/>
      <c r="AF132" s="1130">
        <v>6.319219876</v>
      </c>
      <c r="AG132" s="1128"/>
      <c r="AH132" s="1128"/>
      <c r="AI132" s="1128"/>
      <c r="AJ132" s="1129"/>
      <c r="AK132" s="1130">
        <v>5.1085818290000002</v>
      </c>
      <c r="AL132" s="1128"/>
      <c r="AM132" s="1128"/>
      <c r="AN132" s="1128"/>
      <c r="AO132" s="1129"/>
      <c r="AP132" s="1027"/>
      <c r="AQ132" s="1028"/>
      <c r="AR132" s="1028"/>
      <c r="AS132" s="1028"/>
      <c r="AT132" s="1131"/>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468</v>
      </c>
      <c r="W133" s="1108"/>
      <c r="X133" s="1108"/>
      <c r="Y133" s="1108"/>
      <c r="Z133" s="1109"/>
      <c r="AA133" s="1110">
        <v>7.6</v>
      </c>
      <c r="AB133" s="1111"/>
      <c r="AC133" s="1111"/>
      <c r="AD133" s="1111"/>
      <c r="AE133" s="1112"/>
      <c r="AF133" s="1110">
        <v>6.9</v>
      </c>
      <c r="AG133" s="1111"/>
      <c r="AH133" s="1111"/>
      <c r="AI133" s="1111"/>
      <c r="AJ133" s="1112"/>
      <c r="AK133" s="1110">
        <v>5.9</v>
      </c>
      <c r="AL133" s="1111"/>
      <c r="AM133" s="1111"/>
      <c r="AN133" s="1111"/>
      <c r="AO133" s="1112"/>
      <c r="AP133" s="1057"/>
      <c r="AQ133" s="1058"/>
      <c r="AR133" s="1058"/>
      <c r="AS133" s="1058"/>
      <c r="AT133" s="111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48" t="s">
        <v>471</v>
      </c>
      <c r="L7" s="256"/>
      <c r="M7" s="257" t="s">
        <v>472</v>
      </c>
      <c r="N7" s="258"/>
    </row>
    <row r="8" spans="1:16">
      <c r="A8" s="250"/>
      <c r="B8" s="246"/>
      <c r="C8" s="246"/>
      <c r="D8" s="246"/>
      <c r="E8" s="246"/>
      <c r="F8" s="246"/>
      <c r="G8" s="259"/>
      <c r="H8" s="260"/>
      <c r="I8" s="260"/>
      <c r="J8" s="261"/>
      <c r="K8" s="1149"/>
      <c r="L8" s="262" t="s">
        <v>473</v>
      </c>
      <c r="M8" s="263" t="s">
        <v>474</v>
      </c>
      <c r="N8" s="264" t="s">
        <v>475</v>
      </c>
    </row>
    <row r="9" spans="1:16">
      <c r="A9" s="250"/>
      <c r="B9" s="246"/>
      <c r="C9" s="246"/>
      <c r="D9" s="246"/>
      <c r="E9" s="246"/>
      <c r="F9" s="246"/>
      <c r="G9" s="1150" t="s">
        <v>476</v>
      </c>
      <c r="H9" s="1151"/>
      <c r="I9" s="1151"/>
      <c r="J9" s="1152"/>
      <c r="K9" s="265">
        <v>4086641</v>
      </c>
      <c r="L9" s="266">
        <v>59032</v>
      </c>
      <c r="M9" s="267">
        <v>57713</v>
      </c>
      <c r="N9" s="268">
        <v>2.2999999999999998</v>
      </c>
    </row>
    <row r="10" spans="1:16">
      <c r="A10" s="250"/>
      <c r="B10" s="246"/>
      <c r="C10" s="246"/>
      <c r="D10" s="246"/>
      <c r="E10" s="246"/>
      <c r="F10" s="246"/>
      <c r="G10" s="1150" t="s">
        <v>477</v>
      </c>
      <c r="H10" s="1151"/>
      <c r="I10" s="1151"/>
      <c r="J10" s="1152"/>
      <c r="K10" s="269">
        <v>548883</v>
      </c>
      <c r="L10" s="270">
        <v>7929</v>
      </c>
      <c r="M10" s="271">
        <v>3737</v>
      </c>
      <c r="N10" s="272">
        <v>112.2</v>
      </c>
    </row>
    <row r="11" spans="1:16" ht="13.5" customHeight="1">
      <c r="A11" s="250"/>
      <c r="B11" s="246"/>
      <c r="C11" s="246"/>
      <c r="D11" s="246"/>
      <c r="E11" s="246"/>
      <c r="F11" s="246"/>
      <c r="G11" s="1150" t="s">
        <v>478</v>
      </c>
      <c r="H11" s="1151"/>
      <c r="I11" s="1151"/>
      <c r="J11" s="1152"/>
      <c r="K11" s="269">
        <v>4277</v>
      </c>
      <c r="L11" s="270">
        <v>62</v>
      </c>
      <c r="M11" s="271">
        <v>6346</v>
      </c>
      <c r="N11" s="272">
        <v>-99</v>
      </c>
    </row>
    <row r="12" spans="1:16" ht="13.5" customHeight="1">
      <c r="A12" s="250"/>
      <c r="B12" s="246"/>
      <c r="C12" s="246"/>
      <c r="D12" s="246"/>
      <c r="E12" s="246"/>
      <c r="F12" s="246"/>
      <c r="G12" s="1150" t="s">
        <v>479</v>
      </c>
      <c r="H12" s="1151"/>
      <c r="I12" s="1151"/>
      <c r="J12" s="1152"/>
      <c r="K12" s="269">
        <v>28453</v>
      </c>
      <c r="L12" s="270">
        <v>411</v>
      </c>
      <c r="M12" s="271">
        <v>800</v>
      </c>
      <c r="N12" s="272">
        <v>-48.6</v>
      </c>
    </row>
    <row r="13" spans="1:16" ht="13.5" customHeight="1">
      <c r="A13" s="250"/>
      <c r="B13" s="246"/>
      <c r="C13" s="246"/>
      <c r="D13" s="246"/>
      <c r="E13" s="246"/>
      <c r="F13" s="246"/>
      <c r="G13" s="1150" t="s">
        <v>480</v>
      </c>
      <c r="H13" s="1151"/>
      <c r="I13" s="1151"/>
      <c r="J13" s="1152"/>
      <c r="K13" s="269" t="s">
        <v>481</v>
      </c>
      <c r="L13" s="270" t="s">
        <v>481</v>
      </c>
      <c r="M13" s="271">
        <v>1</v>
      </c>
      <c r="N13" s="272" t="s">
        <v>481</v>
      </c>
    </row>
    <row r="14" spans="1:16" ht="13.5" customHeight="1">
      <c r="A14" s="250"/>
      <c r="B14" s="246"/>
      <c r="C14" s="246"/>
      <c r="D14" s="246"/>
      <c r="E14" s="246"/>
      <c r="F14" s="246"/>
      <c r="G14" s="1150" t="s">
        <v>482</v>
      </c>
      <c r="H14" s="1151"/>
      <c r="I14" s="1151"/>
      <c r="J14" s="1152"/>
      <c r="K14" s="269">
        <v>177506</v>
      </c>
      <c r="L14" s="270">
        <v>2564</v>
      </c>
      <c r="M14" s="271">
        <v>2571</v>
      </c>
      <c r="N14" s="272">
        <v>-0.3</v>
      </c>
    </row>
    <row r="15" spans="1:16" ht="13.5" customHeight="1">
      <c r="A15" s="250"/>
      <c r="B15" s="246"/>
      <c r="C15" s="246"/>
      <c r="D15" s="246"/>
      <c r="E15" s="246"/>
      <c r="F15" s="246"/>
      <c r="G15" s="1150" t="s">
        <v>483</v>
      </c>
      <c r="H15" s="1151"/>
      <c r="I15" s="1151"/>
      <c r="J15" s="1152"/>
      <c r="K15" s="269">
        <v>70520</v>
      </c>
      <c r="L15" s="270">
        <v>1019</v>
      </c>
      <c r="M15" s="271">
        <v>1342</v>
      </c>
      <c r="N15" s="272">
        <v>-24.1</v>
      </c>
    </row>
    <row r="16" spans="1:16">
      <c r="A16" s="250"/>
      <c r="B16" s="246"/>
      <c r="C16" s="246"/>
      <c r="D16" s="246"/>
      <c r="E16" s="246"/>
      <c r="F16" s="246"/>
      <c r="G16" s="1153" t="s">
        <v>484</v>
      </c>
      <c r="H16" s="1154"/>
      <c r="I16" s="1154"/>
      <c r="J16" s="1155"/>
      <c r="K16" s="270">
        <v>-390905</v>
      </c>
      <c r="L16" s="270">
        <v>-5647</v>
      </c>
      <c r="M16" s="271">
        <v>-4975</v>
      </c>
      <c r="N16" s="272">
        <v>13.5</v>
      </c>
    </row>
    <row r="17" spans="1:16">
      <c r="A17" s="250"/>
      <c r="B17" s="246"/>
      <c r="C17" s="246"/>
      <c r="D17" s="246"/>
      <c r="E17" s="246"/>
      <c r="F17" s="246"/>
      <c r="G17" s="1153" t="s">
        <v>169</v>
      </c>
      <c r="H17" s="1154"/>
      <c r="I17" s="1154"/>
      <c r="J17" s="1155"/>
      <c r="K17" s="270">
        <v>4525375</v>
      </c>
      <c r="L17" s="270">
        <v>65370</v>
      </c>
      <c r="M17" s="271">
        <v>67535</v>
      </c>
      <c r="N17" s="272">
        <v>-3.2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5" t="s">
        <v>489</v>
      </c>
      <c r="H21" s="1146"/>
      <c r="I21" s="1146"/>
      <c r="J21" s="1147"/>
      <c r="K21" s="282">
        <v>6.85</v>
      </c>
      <c r="L21" s="283">
        <v>6.24</v>
      </c>
      <c r="M21" s="284">
        <v>0.61</v>
      </c>
      <c r="N21" s="251"/>
      <c r="O21" s="285"/>
      <c r="P21" s="281"/>
    </row>
    <row r="22" spans="1:16" s="286" customFormat="1">
      <c r="A22" s="281"/>
      <c r="B22" s="251"/>
      <c r="C22" s="251"/>
      <c r="D22" s="251"/>
      <c r="E22" s="251"/>
      <c r="F22" s="251"/>
      <c r="G22" s="1145" t="s">
        <v>490</v>
      </c>
      <c r="H22" s="1146"/>
      <c r="I22" s="1146"/>
      <c r="J22" s="1147"/>
      <c r="K22" s="287">
        <v>99.4</v>
      </c>
      <c r="L22" s="288">
        <v>98.7</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48" t="s">
        <v>471</v>
      </c>
      <c r="L30" s="256"/>
      <c r="M30" s="257" t="s">
        <v>472</v>
      </c>
      <c r="N30" s="258"/>
    </row>
    <row r="31" spans="1:16">
      <c r="A31" s="250"/>
      <c r="B31" s="246"/>
      <c r="C31" s="246"/>
      <c r="D31" s="246"/>
      <c r="E31" s="246"/>
      <c r="F31" s="246"/>
      <c r="G31" s="259"/>
      <c r="H31" s="260"/>
      <c r="I31" s="260"/>
      <c r="J31" s="261"/>
      <c r="K31" s="1149"/>
      <c r="L31" s="262" t="s">
        <v>473</v>
      </c>
      <c r="M31" s="263" t="s">
        <v>474</v>
      </c>
      <c r="N31" s="264" t="s">
        <v>475</v>
      </c>
    </row>
    <row r="32" spans="1:16" ht="27" customHeight="1">
      <c r="A32" s="250"/>
      <c r="B32" s="246"/>
      <c r="C32" s="246"/>
      <c r="D32" s="246"/>
      <c r="E32" s="246"/>
      <c r="F32" s="246"/>
      <c r="G32" s="1161" t="s">
        <v>494</v>
      </c>
      <c r="H32" s="1162"/>
      <c r="I32" s="1162"/>
      <c r="J32" s="1163"/>
      <c r="K32" s="296">
        <v>2315028</v>
      </c>
      <c r="L32" s="296">
        <v>33441</v>
      </c>
      <c r="M32" s="297">
        <v>35267</v>
      </c>
      <c r="N32" s="298">
        <v>-5.2</v>
      </c>
    </row>
    <row r="33" spans="1:16" ht="13.5" customHeight="1">
      <c r="A33" s="250"/>
      <c r="B33" s="246"/>
      <c r="C33" s="246"/>
      <c r="D33" s="246"/>
      <c r="E33" s="246"/>
      <c r="F33" s="246"/>
      <c r="G33" s="1161" t="s">
        <v>495</v>
      </c>
      <c r="H33" s="1162"/>
      <c r="I33" s="1162"/>
      <c r="J33" s="1163"/>
      <c r="K33" s="296" t="s">
        <v>481</v>
      </c>
      <c r="L33" s="296" t="s">
        <v>481</v>
      </c>
      <c r="M33" s="297">
        <v>1</v>
      </c>
      <c r="N33" s="298" t="s">
        <v>481</v>
      </c>
    </row>
    <row r="34" spans="1:16" ht="27" customHeight="1">
      <c r="A34" s="250"/>
      <c r="B34" s="246"/>
      <c r="C34" s="246"/>
      <c r="D34" s="246"/>
      <c r="E34" s="246"/>
      <c r="F34" s="246"/>
      <c r="G34" s="1161" t="s">
        <v>496</v>
      </c>
      <c r="H34" s="1162"/>
      <c r="I34" s="1162"/>
      <c r="J34" s="1163"/>
      <c r="K34" s="296" t="s">
        <v>481</v>
      </c>
      <c r="L34" s="296" t="s">
        <v>481</v>
      </c>
      <c r="M34" s="297">
        <v>49</v>
      </c>
      <c r="N34" s="298" t="s">
        <v>481</v>
      </c>
    </row>
    <row r="35" spans="1:16" ht="27" customHeight="1">
      <c r="A35" s="250"/>
      <c r="B35" s="246"/>
      <c r="C35" s="246"/>
      <c r="D35" s="246"/>
      <c r="E35" s="246"/>
      <c r="F35" s="246"/>
      <c r="G35" s="1161" t="s">
        <v>497</v>
      </c>
      <c r="H35" s="1162"/>
      <c r="I35" s="1162"/>
      <c r="J35" s="1163"/>
      <c r="K35" s="296">
        <v>832450</v>
      </c>
      <c r="L35" s="296">
        <v>12025</v>
      </c>
      <c r="M35" s="297">
        <v>9709</v>
      </c>
      <c r="N35" s="298">
        <v>23.9</v>
      </c>
    </row>
    <row r="36" spans="1:16" ht="27" customHeight="1">
      <c r="A36" s="250"/>
      <c r="B36" s="246"/>
      <c r="C36" s="246"/>
      <c r="D36" s="246"/>
      <c r="E36" s="246"/>
      <c r="F36" s="246"/>
      <c r="G36" s="1161" t="s">
        <v>498</v>
      </c>
      <c r="H36" s="1162"/>
      <c r="I36" s="1162"/>
      <c r="J36" s="1163"/>
      <c r="K36" s="296">
        <v>1346</v>
      </c>
      <c r="L36" s="296">
        <v>19</v>
      </c>
      <c r="M36" s="297">
        <v>2367</v>
      </c>
      <c r="N36" s="298">
        <v>-99.2</v>
      </c>
    </row>
    <row r="37" spans="1:16" ht="13.5" customHeight="1">
      <c r="A37" s="250"/>
      <c r="B37" s="246"/>
      <c r="C37" s="246"/>
      <c r="D37" s="246"/>
      <c r="E37" s="246"/>
      <c r="F37" s="246"/>
      <c r="G37" s="1161" t="s">
        <v>499</v>
      </c>
      <c r="H37" s="1162"/>
      <c r="I37" s="1162"/>
      <c r="J37" s="1163"/>
      <c r="K37" s="296">
        <v>23584</v>
      </c>
      <c r="L37" s="296">
        <v>341</v>
      </c>
      <c r="M37" s="297">
        <v>1205</v>
      </c>
      <c r="N37" s="298">
        <v>-71.7</v>
      </c>
    </row>
    <row r="38" spans="1:16" ht="27" customHeight="1">
      <c r="A38" s="250"/>
      <c r="B38" s="246"/>
      <c r="C38" s="246"/>
      <c r="D38" s="246"/>
      <c r="E38" s="246"/>
      <c r="F38" s="246"/>
      <c r="G38" s="1164" t="s">
        <v>500</v>
      </c>
      <c r="H38" s="1165"/>
      <c r="I38" s="1165"/>
      <c r="J38" s="1166"/>
      <c r="K38" s="299" t="s">
        <v>481</v>
      </c>
      <c r="L38" s="299" t="s">
        <v>481</v>
      </c>
      <c r="M38" s="300">
        <v>3</v>
      </c>
      <c r="N38" s="301" t="s">
        <v>481</v>
      </c>
      <c r="O38" s="295"/>
    </row>
    <row r="39" spans="1:16">
      <c r="A39" s="250"/>
      <c r="B39" s="246"/>
      <c r="C39" s="246"/>
      <c r="D39" s="246"/>
      <c r="E39" s="246"/>
      <c r="F39" s="246"/>
      <c r="G39" s="1164" t="s">
        <v>501</v>
      </c>
      <c r="H39" s="1165"/>
      <c r="I39" s="1165"/>
      <c r="J39" s="1166"/>
      <c r="K39" s="302">
        <v>-644683</v>
      </c>
      <c r="L39" s="302">
        <v>-9313</v>
      </c>
      <c r="M39" s="303">
        <v>-6690</v>
      </c>
      <c r="N39" s="304">
        <v>39.200000000000003</v>
      </c>
      <c r="O39" s="295"/>
    </row>
    <row r="40" spans="1:16" ht="27" customHeight="1">
      <c r="A40" s="250"/>
      <c r="B40" s="246"/>
      <c r="C40" s="246"/>
      <c r="D40" s="246"/>
      <c r="E40" s="246"/>
      <c r="F40" s="246"/>
      <c r="G40" s="1161" t="s">
        <v>502</v>
      </c>
      <c r="H40" s="1162"/>
      <c r="I40" s="1162"/>
      <c r="J40" s="1163"/>
      <c r="K40" s="302">
        <v>-1850647</v>
      </c>
      <c r="L40" s="302">
        <v>-26733</v>
      </c>
      <c r="M40" s="303">
        <v>-29386</v>
      </c>
      <c r="N40" s="304">
        <v>-9</v>
      </c>
      <c r="O40" s="295"/>
    </row>
    <row r="41" spans="1:16">
      <c r="A41" s="250"/>
      <c r="B41" s="246"/>
      <c r="C41" s="246"/>
      <c r="D41" s="246"/>
      <c r="E41" s="246"/>
      <c r="F41" s="246"/>
      <c r="G41" s="1167" t="s">
        <v>280</v>
      </c>
      <c r="H41" s="1168"/>
      <c r="I41" s="1168"/>
      <c r="J41" s="1169"/>
      <c r="K41" s="296">
        <v>677078</v>
      </c>
      <c r="L41" s="302">
        <v>9781</v>
      </c>
      <c r="M41" s="303">
        <v>12524</v>
      </c>
      <c r="N41" s="304">
        <v>-21.9</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6" t="s">
        <v>471</v>
      </c>
      <c r="J49" s="1158" t="s">
        <v>506</v>
      </c>
      <c r="K49" s="1159"/>
      <c r="L49" s="1159"/>
      <c r="M49" s="1159"/>
      <c r="N49" s="1160"/>
    </row>
    <row r="50" spans="1:14">
      <c r="A50" s="250"/>
      <c r="B50" s="246"/>
      <c r="C50" s="246"/>
      <c r="D50" s="246"/>
      <c r="E50" s="246"/>
      <c r="F50" s="246"/>
      <c r="G50" s="314"/>
      <c r="H50" s="315"/>
      <c r="I50" s="1157"/>
      <c r="J50" s="316" t="s">
        <v>507</v>
      </c>
      <c r="K50" s="317" t="s">
        <v>508</v>
      </c>
      <c r="L50" s="318" t="s">
        <v>509</v>
      </c>
      <c r="M50" s="319" t="s">
        <v>510</v>
      </c>
      <c r="N50" s="320" t="s">
        <v>511</v>
      </c>
    </row>
    <row r="51" spans="1:14">
      <c r="A51" s="250"/>
      <c r="B51" s="246"/>
      <c r="C51" s="246"/>
      <c r="D51" s="246"/>
      <c r="E51" s="246"/>
      <c r="F51" s="246"/>
      <c r="G51" s="312" t="s">
        <v>512</v>
      </c>
      <c r="H51" s="313"/>
      <c r="I51" s="321">
        <v>2649162</v>
      </c>
      <c r="J51" s="322">
        <v>38507</v>
      </c>
      <c r="K51" s="323">
        <v>-28.2</v>
      </c>
      <c r="L51" s="324">
        <v>50880</v>
      </c>
      <c r="M51" s="325">
        <v>7</v>
      </c>
      <c r="N51" s="326">
        <v>-35.200000000000003</v>
      </c>
    </row>
    <row r="52" spans="1:14">
      <c r="A52" s="250"/>
      <c r="B52" s="246"/>
      <c r="C52" s="246"/>
      <c r="D52" s="246"/>
      <c r="E52" s="246"/>
      <c r="F52" s="246"/>
      <c r="G52" s="327"/>
      <c r="H52" s="328" t="s">
        <v>513</v>
      </c>
      <c r="I52" s="329">
        <v>1451313</v>
      </c>
      <c r="J52" s="330">
        <v>21096</v>
      </c>
      <c r="K52" s="331">
        <v>-32.700000000000003</v>
      </c>
      <c r="L52" s="332">
        <v>26879</v>
      </c>
      <c r="M52" s="333">
        <v>2.4</v>
      </c>
      <c r="N52" s="334">
        <v>-35.1</v>
      </c>
    </row>
    <row r="53" spans="1:14">
      <c r="A53" s="250"/>
      <c r="B53" s="246"/>
      <c r="C53" s="246"/>
      <c r="D53" s="246"/>
      <c r="E53" s="246"/>
      <c r="F53" s="246"/>
      <c r="G53" s="312" t="s">
        <v>514</v>
      </c>
      <c r="H53" s="313"/>
      <c r="I53" s="321">
        <v>3968287</v>
      </c>
      <c r="J53" s="322">
        <v>57601</v>
      </c>
      <c r="K53" s="323">
        <v>49.6</v>
      </c>
      <c r="L53" s="324">
        <v>63956</v>
      </c>
      <c r="M53" s="325">
        <v>25.7</v>
      </c>
      <c r="N53" s="326">
        <v>23.9</v>
      </c>
    </row>
    <row r="54" spans="1:14">
      <c r="A54" s="250"/>
      <c r="B54" s="246"/>
      <c r="C54" s="246"/>
      <c r="D54" s="246"/>
      <c r="E54" s="246"/>
      <c r="F54" s="246"/>
      <c r="G54" s="327"/>
      <c r="H54" s="328" t="s">
        <v>513</v>
      </c>
      <c r="I54" s="329">
        <v>2213156</v>
      </c>
      <c r="J54" s="330">
        <v>32125</v>
      </c>
      <c r="K54" s="331">
        <v>52.3</v>
      </c>
      <c r="L54" s="332">
        <v>29239</v>
      </c>
      <c r="M54" s="333">
        <v>8.8000000000000007</v>
      </c>
      <c r="N54" s="334">
        <v>43.5</v>
      </c>
    </row>
    <row r="55" spans="1:14">
      <c r="A55" s="250"/>
      <c r="B55" s="246"/>
      <c r="C55" s="246"/>
      <c r="D55" s="246"/>
      <c r="E55" s="246"/>
      <c r="F55" s="246"/>
      <c r="G55" s="312" t="s">
        <v>515</v>
      </c>
      <c r="H55" s="313"/>
      <c r="I55" s="321">
        <v>4346412</v>
      </c>
      <c r="J55" s="322">
        <v>63032</v>
      </c>
      <c r="K55" s="323">
        <v>9.4</v>
      </c>
      <c r="L55" s="324">
        <v>66255</v>
      </c>
      <c r="M55" s="325">
        <v>3.6</v>
      </c>
      <c r="N55" s="326">
        <v>5.8</v>
      </c>
    </row>
    <row r="56" spans="1:14">
      <c r="A56" s="250"/>
      <c r="B56" s="246"/>
      <c r="C56" s="246"/>
      <c r="D56" s="246"/>
      <c r="E56" s="246"/>
      <c r="F56" s="246"/>
      <c r="G56" s="327"/>
      <c r="H56" s="328" t="s">
        <v>513</v>
      </c>
      <c r="I56" s="329">
        <v>2273000</v>
      </c>
      <c r="J56" s="330">
        <v>32963</v>
      </c>
      <c r="K56" s="331">
        <v>2.6</v>
      </c>
      <c r="L56" s="332">
        <v>31822</v>
      </c>
      <c r="M56" s="333">
        <v>8.8000000000000007</v>
      </c>
      <c r="N56" s="334">
        <v>-6.2</v>
      </c>
    </row>
    <row r="57" spans="1:14">
      <c r="A57" s="250"/>
      <c r="B57" s="246"/>
      <c r="C57" s="246"/>
      <c r="D57" s="246"/>
      <c r="E57" s="246"/>
      <c r="F57" s="246"/>
      <c r="G57" s="312" t="s">
        <v>516</v>
      </c>
      <c r="H57" s="313"/>
      <c r="I57" s="321">
        <v>4754915</v>
      </c>
      <c r="J57" s="322">
        <v>68839</v>
      </c>
      <c r="K57" s="323">
        <v>9.1999999999999993</v>
      </c>
      <c r="L57" s="324">
        <v>47278</v>
      </c>
      <c r="M57" s="325">
        <v>-28.6</v>
      </c>
      <c r="N57" s="326">
        <v>37.799999999999997</v>
      </c>
    </row>
    <row r="58" spans="1:14">
      <c r="A58" s="250"/>
      <c r="B58" s="246"/>
      <c r="C58" s="246"/>
      <c r="D58" s="246"/>
      <c r="E58" s="246"/>
      <c r="F58" s="246"/>
      <c r="G58" s="327"/>
      <c r="H58" s="328" t="s">
        <v>513</v>
      </c>
      <c r="I58" s="329">
        <v>2812759</v>
      </c>
      <c r="J58" s="330">
        <v>40722</v>
      </c>
      <c r="K58" s="331">
        <v>23.5</v>
      </c>
      <c r="L58" s="332">
        <v>24096</v>
      </c>
      <c r="M58" s="333">
        <v>-24.3</v>
      </c>
      <c r="N58" s="334">
        <v>47.8</v>
      </c>
    </row>
    <row r="59" spans="1:14">
      <c r="A59" s="250"/>
      <c r="B59" s="246"/>
      <c r="C59" s="246"/>
      <c r="D59" s="246"/>
      <c r="E59" s="246"/>
      <c r="F59" s="246"/>
      <c r="G59" s="312" t="s">
        <v>517</v>
      </c>
      <c r="H59" s="313"/>
      <c r="I59" s="321">
        <v>4638883</v>
      </c>
      <c r="J59" s="322">
        <v>67010</v>
      </c>
      <c r="K59" s="323">
        <v>-2.7</v>
      </c>
      <c r="L59" s="324">
        <v>44504</v>
      </c>
      <c r="M59" s="325">
        <v>-5.9</v>
      </c>
      <c r="N59" s="326">
        <v>3.2</v>
      </c>
    </row>
    <row r="60" spans="1:14">
      <c r="A60" s="250"/>
      <c r="B60" s="246"/>
      <c r="C60" s="246"/>
      <c r="D60" s="246"/>
      <c r="E60" s="246"/>
      <c r="F60" s="246"/>
      <c r="G60" s="327"/>
      <c r="H60" s="328" t="s">
        <v>513</v>
      </c>
      <c r="I60" s="335">
        <v>2418792</v>
      </c>
      <c r="J60" s="330">
        <v>34940</v>
      </c>
      <c r="K60" s="331">
        <v>-14.2</v>
      </c>
      <c r="L60" s="332">
        <v>25876</v>
      </c>
      <c r="M60" s="333">
        <v>7.4</v>
      </c>
      <c r="N60" s="334">
        <v>-21.6</v>
      </c>
    </row>
    <row r="61" spans="1:14">
      <c r="A61" s="250"/>
      <c r="B61" s="246"/>
      <c r="C61" s="246"/>
      <c r="D61" s="246"/>
      <c r="E61" s="246"/>
      <c r="F61" s="246"/>
      <c r="G61" s="312" t="s">
        <v>518</v>
      </c>
      <c r="H61" s="336"/>
      <c r="I61" s="337">
        <v>4071532</v>
      </c>
      <c r="J61" s="338">
        <v>58998</v>
      </c>
      <c r="K61" s="339">
        <v>7.5</v>
      </c>
      <c r="L61" s="340">
        <v>54575</v>
      </c>
      <c r="M61" s="341">
        <v>0.4</v>
      </c>
      <c r="N61" s="326">
        <v>7.1</v>
      </c>
    </row>
    <row r="62" spans="1:14">
      <c r="A62" s="250"/>
      <c r="B62" s="246"/>
      <c r="C62" s="246"/>
      <c r="D62" s="246"/>
      <c r="E62" s="246"/>
      <c r="F62" s="246"/>
      <c r="G62" s="327"/>
      <c r="H62" s="328" t="s">
        <v>513</v>
      </c>
      <c r="I62" s="329">
        <v>2233804</v>
      </c>
      <c r="J62" s="330">
        <v>32369</v>
      </c>
      <c r="K62" s="331">
        <v>6.3</v>
      </c>
      <c r="L62" s="332">
        <v>27582</v>
      </c>
      <c r="M62" s="333">
        <v>0.6</v>
      </c>
      <c r="N62" s="334">
        <v>5.7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0" t="s">
        <v>3</v>
      </c>
      <c r="D47" s="1170"/>
      <c r="E47" s="1171"/>
      <c r="F47" s="11">
        <v>9.26</v>
      </c>
      <c r="G47" s="12">
        <v>11.43</v>
      </c>
      <c r="H47" s="12">
        <v>11.63</v>
      </c>
      <c r="I47" s="12">
        <v>13.5</v>
      </c>
      <c r="J47" s="13">
        <v>13.4</v>
      </c>
    </row>
    <row r="48" spans="2:10" ht="57.75" customHeight="1">
      <c r="B48" s="14"/>
      <c r="C48" s="1172" t="s">
        <v>4</v>
      </c>
      <c r="D48" s="1172"/>
      <c r="E48" s="1173"/>
      <c r="F48" s="15">
        <v>4.42</v>
      </c>
      <c r="G48" s="16">
        <v>5.3</v>
      </c>
      <c r="H48" s="16">
        <v>4.22</v>
      </c>
      <c r="I48" s="16">
        <v>5.4</v>
      </c>
      <c r="J48" s="17">
        <v>5.31</v>
      </c>
    </row>
    <row r="49" spans="2:10" ht="57.75" customHeight="1" thickBot="1">
      <c r="B49" s="18"/>
      <c r="C49" s="1174" t="s">
        <v>5</v>
      </c>
      <c r="D49" s="1174"/>
      <c r="E49" s="1175"/>
      <c r="F49" s="19">
        <v>2.94</v>
      </c>
      <c r="G49" s="20">
        <v>1.82</v>
      </c>
      <c r="H49" s="20" t="s">
        <v>525</v>
      </c>
      <c r="I49" s="20">
        <v>1.9</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2018-02-23T05:02:27Z</cp:lastPrinted>
  <dcterms:created xsi:type="dcterms:W3CDTF">2018-01-24T03:12:25Z</dcterms:created>
  <dcterms:modified xsi:type="dcterms:W3CDTF">2018-10-22T06:21:19Z</dcterms:modified>
  <cp:category/>
</cp:coreProperties>
</file>